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cursos Humans\05 CONVOCATÒRIES\2024\PDF CONVOCATÒRIES 2024\Documents convocatòries\5. Documents actuals convocatòries facultatius (Mètriques JCR versió_5 (color lila)\"/>
    </mc:Choice>
  </mc:AlternateContent>
  <xr:revisionPtr revIDLastSave="0" documentId="13_ncr:1_{43A8FE99-D254-418A-A292-E566BD4D6A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REM FACULTATIU_VA" sheetId="7" r:id="rId1"/>
  </sheets>
  <definedNames>
    <definedName name="_xlnm.Print_Area" localSheetId="0">'BAREM FACULTATIU_VA'!$A$1:$F$131</definedName>
    <definedName name="_xlnm.Print_Titles" localSheetId="0">'BAREM FACULTATIU_VA'!$1:$2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4" i="7" l="1"/>
  <c r="F53" i="7"/>
  <c r="F52" i="7"/>
  <c r="F51" i="7"/>
  <c r="F50" i="7"/>
  <c r="F49" i="7"/>
  <c r="F48" i="7"/>
  <c r="D82" i="7" l="1"/>
  <c r="D81" i="7" s="1"/>
  <c r="C49" i="7" l="1"/>
  <c r="C48" i="7"/>
  <c r="F118" i="7" l="1"/>
  <c r="F117" i="7"/>
  <c r="F116" i="7"/>
  <c r="F115" i="7"/>
  <c r="F114" i="7"/>
  <c r="F113" i="7"/>
  <c r="F112" i="7"/>
  <c r="F107" i="7"/>
  <c r="F106" i="7"/>
  <c r="F105" i="7"/>
  <c r="F104" i="7"/>
  <c r="F103" i="7"/>
  <c r="F101" i="7"/>
  <c r="F100" i="7"/>
  <c r="F99" i="7"/>
  <c r="F98" i="7"/>
  <c r="F97" i="7"/>
  <c r="F96" i="7"/>
  <c r="F95" i="7"/>
  <c r="F94" i="7"/>
  <c r="F93" i="7"/>
  <c r="F88" i="7"/>
  <c r="F87" i="7"/>
  <c r="F85" i="7"/>
  <c r="F84" i="7"/>
  <c r="F82" i="7"/>
  <c r="F81" i="7" s="1"/>
  <c r="F80" i="7"/>
  <c r="F79" i="7"/>
  <c r="F77" i="7"/>
  <c r="F76" i="7"/>
  <c r="F73" i="7"/>
  <c r="F74" i="7"/>
  <c r="F72" i="7"/>
  <c r="F70" i="7"/>
  <c r="F69" i="7"/>
  <c r="F66" i="7"/>
  <c r="F65" i="7"/>
  <c r="F64" i="7"/>
  <c r="F62" i="7"/>
  <c r="F61" i="7"/>
  <c r="F57" i="7"/>
  <c r="F56" i="7"/>
  <c r="F46" i="7"/>
  <c r="F45" i="7"/>
  <c r="F43" i="7"/>
  <c r="F42" i="7"/>
  <c r="F40" i="7"/>
  <c r="F39" i="7"/>
  <c r="F33" i="7"/>
  <c r="F32" i="7" s="1"/>
  <c r="F31" i="7"/>
  <c r="F30" i="7"/>
  <c r="F28" i="7"/>
  <c r="F27" i="7"/>
  <c r="F24" i="7"/>
  <c r="F23" i="7"/>
  <c r="F22" i="7"/>
  <c r="F21" i="7"/>
  <c r="F20" i="7"/>
  <c r="F18" i="7"/>
  <c r="F17" i="7"/>
  <c r="F16" i="7"/>
  <c r="F15" i="7"/>
  <c r="F14" i="7"/>
  <c r="F13" i="7"/>
  <c r="F12" i="7"/>
  <c r="F11" i="7"/>
  <c r="F59" i="7"/>
  <c r="F58" i="7" s="1"/>
  <c r="F102" i="7" l="1"/>
  <c r="F109" i="7" s="1"/>
  <c r="F86" i="7"/>
  <c r="F78" i="7"/>
  <c r="F75" i="7"/>
  <c r="F68" i="7"/>
  <c r="F26" i="7"/>
  <c r="F44" i="7"/>
  <c r="F55" i="7"/>
  <c r="F120" i="7"/>
  <c r="F63" i="7"/>
  <c r="F38" i="7"/>
  <c r="F60" i="7"/>
  <c r="F71" i="7"/>
  <c r="F19" i="7"/>
  <c r="F29" i="7"/>
  <c r="F83" i="7"/>
  <c r="F35" i="7" l="1"/>
  <c r="D66" i="7"/>
  <c r="D49" i="7"/>
  <c r="D48" i="7"/>
  <c r="D77" i="7" l="1"/>
  <c r="D76" i="7"/>
  <c r="D80" i="7"/>
  <c r="D79" i="7"/>
  <c r="D78" i="7" l="1"/>
  <c r="D75" i="7"/>
  <c r="D74" i="7"/>
  <c r="D33" i="7" l="1"/>
  <c r="D32" i="7" s="1"/>
  <c r="D40" i="7"/>
  <c r="D39" i="7"/>
  <c r="D103" i="7"/>
  <c r="D70" i="7"/>
  <c r="D69" i="7"/>
  <c r="D65" i="7"/>
  <c r="D64" i="7"/>
  <c r="D62" i="7"/>
  <c r="D61" i="7"/>
  <c r="D53" i="7"/>
  <c r="D52" i="7"/>
  <c r="D51" i="7"/>
  <c r="D50" i="7"/>
  <c r="D46" i="7"/>
  <c r="D45" i="7"/>
  <c r="D43" i="7"/>
  <c r="D42" i="7"/>
  <c r="D31" i="7"/>
  <c r="D30" i="7"/>
  <c r="D28" i="7"/>
  <c r="D27" i="7"/>
  <c r="D24" i="7"/>
  <c r="D23" i="7"/>
  <c r="D17" i="7"/>
  <c r="D16" i="7"/>
  <c r="D15" i="7"/>
  <c r="D14" i="7"/>
  <c r="D13" i="7"/>
  <c r="D12" i="7"/>
  <c r="D11" i="7"/>
  <c r="D22" i="7"/>
  <c r="D21" i="7"/>
  <c r="D20" i="7"/>
  <c r="D68" i="7" l="1"/>
  <c r="D60" i="7"/>
  <c r="D26" i="7"/>
  <c r="D29" i="7"/>
  <c r="D38" i="7"/>
  <c r="D44" i="7"/>
  <c r="D63" i="7"/>
  <c r="D19" i="7"/>
  <c r="D115" i="7"/>
  <c r="D116" i="7"/>
  <c r="D117" i="7"/>
  <c r="D112" i="7"/>
  <c r="D113" i="7"/>
  <c r="D114" i="7"/>
  <c r="D118" i="7"/>
  <c r="D93" i="7"/>
  <c r="D94" i="7"/>
  <c r="D95" i="7"/>
  <c r="D96" i="7"/>
  <c r="D97" i="7"/>
  <c r="D98" i="7"/>
  <c r="D99" i="7"/>
  <c r="D100" i="7"/>
  <c r="D101" i="7"/>
  <c r="D104" i="7"/>
  <c r="D105" i="7"/>
  <c r="D106" i="7"/>
  <c r="D107" i="7"/>
  <c r="D72" i="7"/>
  <c r="D73" i="7"/>
  <c r="D18" i="7"/>
  <c r="D87" i="7"/>
  <c r="D88" i="7"/>
  <c r="D56" i="7"/>
  <c r="D57" i="7"/>
  <c r="C54" i="7"/>
  <c r="C59" i="7"/>
  <c r="D59" i="7" s="1"/>
  <c r="D58" i="7" s="1"/>
  <c r="D84" i="7"/>
  <c r="D85" i="7"/>
  <c r="F47" i="7" l="1"/>
  <c r="F90" i="7" s="1"/>
  <c r="F122" i="7" s="1"/>
  <c r="D54" i="7"/>
  <c r="D47" i="7" s="1"/>
  <c r="D35" i="7"/>
  <c r="D102" i="7"/>
  <c r="D109" i="7" s="1"/>
  <c r="D55" i="7"/>
  <c r="D86" i="7"/>
  <c r="D83" i="7"/>
  <c r="D71" i="7"/>
  <c r="D120" i="7"/>
  <c r="D90" i="7" l="1"/>
  <c r="D122" i="7" s="1"/>
</calcChain>
</file>

<file path=xl/sharedStrings.xml><?xml version="1.0" encoding="utf-8"?>
<sst xmlns="http://schemas.openxmlformats.org/spreadsheetml/2006/main" count="130" uniqueCount="124">
  <si>
    <t>Valor</t>
  </si>
  <si>
    <t>Total</t>
  </si>
  <si>
    <t>SUBTOTAL</t>
  </si>
  <si>
    <t>Projectes de Recerca: Programa Marc Europeu</t>
  </si>
  <si>
    <t>Avaluacions</t>
  </si>
  <si>
    <t>TOTAL FINAL</t>
  </si>
  <si>
    <t>Referents Assistencials:</t>
  </si>
  <si>
    <t>Llibres:</t>
  </si>
  <si>
    <t xml:space="preserve">    - Llibre nacional</t>
  </si>
  <si>
    <t xml:space="preserve">    - Llibre internacional</t>
  </si>
  <si>
    <t xml:space="preserve">    - Internacionals (per any)</t>
  </si>
  <si>
    <t xml:space="preserve">    - Nacionals (per any)</t>
  </si>
  <si>
    <t>Elaboració de Protocols i/o Guies Assistencials:</t>
  </si>
  <si>
    <t>Avaluacions o assaigs per la indústria amb contracte (per contracte)</t>
  </si>
  <si>
    <t>Formació Continuada (màxim 5 punts)</t>
  </si>
  <si>
    <t>Docència a Cursos de post grau i Màsters:</t>
  </si>
  <si>
    <t>2. MERITS ACADÈMICS I PROFESSIONALS</t>
  </si>
  <si>
    <t>3. MÈRITS CIENTíFICS</t>
  </si>
  <si>
    <t>4. MÈRITS DOCENTS (meritar només la màxima categoria docent obtinguda)</t>
  </si>
  <si>
    <t>5. MÈRITS DE GESTIÓ</t>
  </si>
  <si>
    <t>1. DADES DE FILIACIÓ</t>
  </si>
  <si>
    <t>COMENTARIS</t>
  </si>
  <si>
    <t>Presidència de Comissions hospitalàries (per any)</t>
  </si>
  <si>
    <t>Membre de Comissions hospitalàries (per any)</t>
  </si>
  <si>
    <t>Aquells apartats amb asterisc * trobareu informació ampliada al document:
"Com emplenar el full de registre del barem"</t>
  </si>
  <si>
    <t>Ponències taules rodones i conferències invitades</t>
  </si>
  <si>
    <t>Societats científiques</t>
  </si>
  <si>
    <t>Publicacions *</t>
  </si>
  <si>
    <t xml:space="preserve">* Un mateix mestratge no pot puntuar en mèrits acadèmics i de gestió alhora. </t>
  </si>
  <si>
    <t xml:space="preserve">DNI: </t>
  </si>
  <si>
    <t xml:space="preserve">Telèfon: </t>
  </si>
  <si>
    <t xml:space="preserve">Convocatòria: </t>
  </si>
  <si>
    <t xml:space="preserve">Cognoms i Nom: </t>
  </si>
  <si>
    <t xml:space="preserve">Data naixement i país originari: </t>
  </si>
  <si>
    <t xml:space="preserve">Adreça: </t>
  </si>
  <si>
    <t>Mail:</t>
  </si>
  <si>
    <t xml:space="preserve">Comunicacions orals o pòsters </t>
  </si>
  <si>
    <t>Premis (per cadascún)</t>
  </si>
  <si>
    <t>Convocatòries obertes i competitives nacionals</t>
  </si>
  <si>
    <t>Projectes de Recerca/Assaigs Clínic Indepenents (per assaig)</t>
  </si>
  <si>
    <t>Innovació:</t>
  </si>
  <si>
    <t>Membre del Comitè Editorial de Revistes Indexades:</t>
  </si>
  <si>
    <t>Revisió credencials</t>
  </si>
  <si>
    <t>Total credencials</t>
  </si>
  <si>
    <t>ESPAI RESERVAT</t>
  </si>
  <si>
    <t xml:space="preserve"> CREDENCIALS HSCSP</t>
  </si>
  <si>
    <t xml:space="preserve">   - Hospitalari</t>
  </si>
  <si>
    <t xml:space="preserve">   - Extrahospitalari</t>
  </si>
  <si>
    <t xml:space="preserve">   - Suma dels Crèdits atorgats als cursos (0,1 punt per crèdit)</t>
  </si>
  <si>
    <t xml:space="preserve">   - Revista indexada al SCI (1a, 2a i últim firmant/autor corresponent) 1Quartil:8X; 2Q: 6X; 3Q: 4 X; 4Q: 2 X</t>
  </si>
  <si>
    <t xml:space="preserve">   - Revista indexada al SCI (altres) 1Quartil:2X; 2Q: 1X; 3Q: 0,5 X; 4Q: 0,25 X</t>
  </si>
  <si>
    <t xml:space="preserve">   - Revista indexada al SCI (carta, cas, etc)</t>
  </si>
  <si>
    <t xml:space="preserve">   - Revista no indexada al SCI (1a, 2a i últim firmant/autor corresponent)</t>
  </si>
  <si>
    <t xml:space="preserve">   - Revista no indexada al SCI (altres)</t>
  </si>
  <si>
    <t xml:space="preserve">   - Revista no indexada al SCI (carta, cas, etc)</t>
  </si>
  <si>
    <t xml:space="preserve">   - Index de Hirsch *</t>
  </si>
  <si>
    <t xml:space="preserve">   - Responsable de centre</t>
  </si>
  <si>
    <t xml:space="preserve">   - Patents (per patent)</t>
  </si>
  <si>
    <t xml:space="preserve">   - Junta directiva (per any)</t>
  </si>
  <si>
    <t xml:space="preserve">   - Grup de treball (per any)</t>
  </si>
  <si>
    <t xml:space="preserve">   - Assistència a Seminaris i Cursos Acreditats sobre Docència (per cada 20 h i fins a un màxim de 2 punts)</t>
  </si>
  <si>
    <t>Tfn. Mòbil:</t>
  </si>
  <si>
    <t>GUIA MÈTRICA "Journal Citation Reports" (https://guiesbibtic.upf.edu/avaluar/indicadors)</t>
  </si>
  <si>
    <t>Número</t>
  </si>
  <si>
    <t>Eines Bibliomètriques</t>
  </si>
  <si>
    <r>
      <t>Congressos nacionals (1</t>
    </r>
    <r>
      <rPr>
        <vertAlign val="superscript"/>
        <sz val="10"/>
        <rFont val="Figtree"/>
      </rPr>
      <t>er</t>
    </r>
    <r>
      <rPr>
        <sz val="10"/>
        <rFont val="Figtree"/>
      </rPr>
      <t>, 2</t>
    </r>
    <r>
      <rPr>
        <vertAlign val="superscript"/>
        <sz val="10"/>
        <rFont val="Figtree"/>
      </rPr>
      <t>on</t>
    </r>
    <r>
      <rPr>
        <sz val="10"/>
        <rFont val="Figtree"/>
      </rPr>
      <t xml:space="preserve"> i darrer autor; màxim 5)</t>
    </r>
  </si>
  <si>
    <r>
      <t>Congressos internacionals  (1</t>
    </r>
    <r>
      <rPr>
        <vertAlign val="superscript"/>
        <sz val="10"/>
        <rFont val="Figtree"/>
      </rPr>
      <t>er</t>
    </r>
    <r>
      <rPr>
        <sz val="10"/>
        <rFont val="Figtree"/>
      </rPr>
      <t>, 2</t>
    </r>
    <r>
      <rPr>
        <vertAlign val="superscript"/>
        <sz val="10"/>
        <rFont val="Figtree"/>
      </rPr>
      <t>on</t>
    </r>
    <r>
      <rPr>
        <sz val="10"/>
        <rFont val="Figtree"/>
      </rPr>
      <t xml:space="preserve"> i darrer autor, màxim 10)</t>
    </r>
  </si>
  <si>
    <r>
      <t xml:space="preserve">      - Nacionals  (1</t>
    </r>
    <r>
      <rPr>
        <vertAlign val="superscript"/>
        <sz val="10"/>
        <rFont val="Figtree"/>
      </rPr>
      <t>er</t>
    </r>
    <r>
      <rPr>
        <sz val="10"/>
        <rFont val="Figtree"/>
      </rPr>
      <t>, 2</t>
    </r>
    <r>
      <rPr>
        <vertAlign val="superscript"/>
        <sz val="10"/>
        <rFont val="Figtree"/>
      </rPr>
      <t>on</t>
    </r>
    <r>
      <rPr>
        <sz val="10"/>
        <rFont val="Figtree"/>
      </rPr>
      <t xml:space="preserve"> i darrer autor)</t>
    </r>
  </si>
  <si>
    <r>
      <t xml:space="preserve">      - Internacionals  (1</t>
    </r>
    <r>
      <rPr>
        <vertAlign val="superscript"/>
        <sz val="10"/>
        <rFont val="Figtree"/>
      </rPr>
      <t>er</t>
    </r>
    <r>
      <rPr>
        <sz val="10"/>
        <rFont val="Figtree"/>
      </rPr>
      <t>, 2</t>
    </r>
    <r>
      <rPr>
        <vertAlign val="superscript"/>
        <sz val="10"/>
        <rFont val="Figtree"/>
      </rPr>
      <t>on</t>
    </r>
    <r>
      <rPr>
        <sz val="10"/>
        <rFont val="Figtree"/>
      </rPr>
      <t xml:space="preserve"> i darrer autor)</t>
    </r>
  </si>
  <si>
    <r>
      <t xml:space="preserve">   - Congressos nacionals (1</t>
    </r>
    <r>
      <rPr>
        <vertAlign val="superscript"/>
        <sz val="10"/>
        <rFont val="Figtree"/>
      </rPr>
      <t>er</t>
    </r>
    <r>
      <rPr>
        <sz val="10"/>
        <rFont val="Figtree"/>
      </rPr>
      <t>, 2</t>
    </r>
    <r>
      <rPr>
        <vertAlign val="superscript"/>
        <sz val="10"/>
        <rFont val="Figtree"/>
      </rPr>
      <t>on</t>
    </r>
    <r>
      <rPr>
        <sz val="10"/>
        <rFont val="Figtree"/>
      </rPr>
      <t xml:space="preserve"> i darrer autor)</t>
    </r>
  </si>
  <si>
    <r>
      <t xml:space="preserve">   - Congressos internacionals  (1</t>
    </r>
    <r>
      <rPr>
        <vertAlign val="superscript"/>
        <sz val="10"/>
        <rFont val="Figtree"/>
      </rPr>
      <t>er</t>
    </r>
    <r>
      <rPr>
        <sz val="10"/>
        <rFont val="Figtree"/>
      </rPr>
      <t>, 2</t>
    </r>
    <r>
      <rPr>
        <vertAlign val="superscript"/>
        <sz val="10"/>
        <rFont val="Figtree"/>
      </rPr>
      <t>on</t>
    </r>
    <r>
      <rPr>
        <sz val="10"/>
        <rFont val="Figtree"/>
      </rPr>
      <t xml:space="preserve"> i darrer autor)</t>
    </r>
  </si>
  <si>
    <r>
      <t xml:space="preserve">Direcció de Tesis Doctorals </t>
    </r>
    <r>
      <rPr>
        <sz val="10"/>
        <rFont val="Figtree"/>
      </rPr>
      <t>(per Tesi dirigida)</t>
    </r>
  </si>
  <si>
    <t xml:space="preserve">   - Exercici professional com especialista: Hospital nivell III (per any fins a un màxim de 15) </t>
  </si>
  <si>
    <t xml:space="preserve">   - Exercici professional com especialista: Altres hospitals (per any fins a un màxim de 15) </t>
  </si>
  <si>
    <t xml:space="preserve">   - Exercici professional com especialista: Atenció primària (per any fins a un màxim de 15) </t>
  </si>
  <si>
    <t xml:space="preserve">   - Coordinador/a</t>
  </si>
  <si>
    <t xml:space="preserve">   - Col·laborador/a</t>
  </si>
  <si>
    <t xml:space="preserve">   - Nacional (1 punt per any)</t>
  </si>
  <si>
    <t xml:space="preserve">   - Internacionals (1 punt per any)</t>
  </si>
  <si>
    <t>Projectes de Recerca</t>
  </si>
  <si>
    <r>
      <t xml:space="preserve">    - Màster de Gestió (60 crèdits) </t>
    </r>
    <r>
      <rPr>
        <sz val="11"/>
        <rFont val="Figtree"/>
      </rPr>
      <t>*</t>
    </r>
  </si>
  <si>
    <t xml:space="preserve">    - Cursos de gestió (per cada 20 h i fins a un màxim de 2 punts)</t>
  </si>
  <si>
    <t xml:space="preserve">    - Distribució publicacions per Q1, Q2, Q3, Q4</t>
  </si>
  <si>
    <t xml:space="preserve">    - Índex HIRSCH</t>
  </si>
  <si>
    <t xml:space="preserve">    - Número total de citacions (segons https://scholar.google.com/citations?hl=es&amp;user=XCgAfwcAAAAJ)</t>
  </si>
  <si>
    <r>
      <t xml:space="preserve">    - Qualificacions del Grau (Medicina o altres) </t>
    </r>
    <r>
      <rPr>
        <b/>
        <sz val="11"/>
        <rFont val="Figtree"/>
      </rPr>
      <t>*</t>
    </r>
  </si>
  <si>
    <t xml:space="preserve">    - Màster (1 X 60 crèdits) *</t>
  </si>
  <si>
    <t xml:space="preserve">    - Tesi doctoral</t>
  </si>
  <si>
    <t xml:space="preserve">    - Títol d'especialista MIR/FIR… *</t>
  </si>
  <si>
    <t xml:space="preserve">    - Títol d'especialista: altres vies</t>
  </si>
  <si>
    <t xml:space="preserve">    - Estades a l'estranger (1p=6 mesos que poden ser acumulables en diverses estades)</t>
  </si>
  <si>
    <t>BAREM PRESENTACIÓ CONVOCATÒRIA FACULTATIU/VA ESPECIALISTA</t>
  </si>
  <si>
    <t>Exercici professional com especialitat (fins a un màxim de 20 punts en total)</t>
  </si>
  <si>
    <t>Altres mèrits professionals acreditables (fins a un màxim de 3 punts)</t>
  </si>
  <si>
    <r>
      <t xml:space="preserve">    - Trams Docents avaluats (només Professors Titulars i Catedràtics) </t>
    </r>
    <r>
      <rPr>
        <sz val="9"/>
        <rFont val="Figtree"/>
      </rPr>
      <t>(per Tram)</t>
    </r>
  </si>
  <si>
    <t xml:space="preserve">    - Cap de Clínic/ Coordinador/a (Anys x A)</t>
  </si>
  <si>
    <t xml:space="preserve">   - Coordinador/a de Residents (per any i fins a un màxim de 3 punts)</t>
  </si>
  <si>
    <t xml:space="preserve">   - Tutor/a residents (per any i fins a un màxim de 3 punts)</t>
  </si>
  <si>
    <t xml:space="preserve">    - Professor/a per cada hora (fins a un màxim de 4 punts)</t>
  </si>
  <si>
    <t xml:space="preserve">    - Director/a per Curs o Màster (fins a un màxim de 4 punts)</t>
  </si>
  <si>
    <r>
      <t xml:space="preserve">    - Degà/ana, Vicerector/a </t>
    </r>
    <r>
      <rPr>
        <sz val="9"/>
        <rFont val="Figtree"/>
      </rPr>
      <t>(per nomenament)</t>
    </r>
  </si>
  <si>
    <t xml:space="preserve">    - Cap d'Unitat (Anys x A)</t>
  </si>
  <si>
    <t xml:space="preserve">    - Director/a de Servei (Anys x A)</t>
  </si>
  <si>
    <t xml:space="preserve">    - Director/a Mèdic d'altres hospitals (Anys x A)</t>
  </si>
  <si>
    <r>
      <t xml:space="preserve">    - Director/a de Departament, Coordinador/a  d'Unitat Docent, Vicedegà/ana </t>
    </r>
    <r>
      <rPr>
        <sz val="9"/>
        <rFont val="Figtree"/>
      </rPr>
      <t>(per nomenament)</t>
    </r>
  </si>
  <si>
    <r>
      <t xml:space="preserve">    - Catedràtic/a </t>
    </r>
    <r>
      <rPr>
        <sz val="9"/>
        <rFont val="Figtree"/>
      </rPr>
      <t>(per nomenament)</t>
    </r>
  </si>
  <si>
    <r>
      <t xml:space="preserve">    - Acreditació Catedràtic/a per l'ANECA o  AQU </t>
    </r>
    <r>
      <rPr>
        <sz val="9"/>
        <rFont val="Figtree"/>
      </rPr>
      <t>* (per nomenament)</t>
    </r>
  </si>
  <si>
    <r>
      <t xml:space="preserve">    - Professor/a Titular </t>
    </r>
    <r>
      <rPr>
        <sz val="9"/>
        <rFont val="Figtree"/>
      </rPr>
      <t>(per any)</t>
    </r>
  </si>
  <si>
    <r>
      <t xml:space="preserve">    - Acreditació titular l'ANECA o Investigador/a per la AQU </t>
    </r>
    <r>
      <rPr>
        <sz val="11"/>
        <rFont val="Figtree"/>
      </rPr>
      <t>*</t>
    </r>
    <r>
      <rPr>
        <sz val="9"/>
        <rFont val="Figtree"/>
      </rPr>
      <t xml:space="preserve"> (per nomenament)</t>
    </r>
  </si>
  <si>
    <t xml:space="preserve">Revisor/a de projectes de recerca: </t>
  </si>
  <si>
    <t xml:space="preserve">   - Investigador/a principal centre</t>
  </si>
  <si>
    <t xml:space="preserve">   - Investigador/a principal</t>
  </si>
  <si>
    <t xml:space="preserve">   - Col.laborador/a</t>
  </si>
  <si>
    <t>Editor/a:</t>
  </si>
  <si>
    <t xml:space="preserve">   - Revisor/a de revistes Indexades (per any) 1Quartil:1X; 2Q: 0,5X; 3Q: 0,25 X; 4Q: 0,12 X</t>
  </si>
  <si>
    <t xml:space="preserve">   - Autor/a de capítol en llibre nacional</t>
  </si>
  <si>
    <t xml:space="preserve">   - Autor/a de capítol en llibre internacional</t>
  </si>
  <si>
    <r>
      <t xml:space="preserve">    - Professor/a Associat/ada Clínic (sense contracte remunerat) </t>
    </r>
    <r>
      <rPr>
        <sz val="9"/>
        <color rgb="FF000000"/>
        <rFont val="Figtree"/>
      </rPr>
      <t>per any</t>
    </r>
  </si>
  <si>
    <r>
      <t xml:space="preserve">    - Professor/a Associat/ada Mèdic (amb contracte remunerat) </t>
    </r>
    <r>
      <rPr>
        <sz val="9"/>
        <color rgb="FF000000"/>
        <rFont val="Figtree"/>
      </rPr>
      <t>per any</t>
    </r>
  </si>
  <si>
    <t xml:space="preserve">    - Director/a mèdic Hospital de  III nivell/ coordinador/a d'unitat docent/director Institut de Recerca (Anys/4)</t>
  </si>
  <si>
    <t xml:space="preserve">   - Investigador/a, col·laborador/a, assessor/a</t>
  </si>
  <si>
    <t xml:space="preserve">   - Investigador/a col·laborador/a</t>
  </si>
  <si>
    <t xml:space="preserve">    - Becari/ària post residència en centre acreditat de nivell III (mínim un any)</t>
  </si>
  <si>
    <t xml:space="preserve">    - Becari/ària de formació de post grau (mínim un 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</si>
</sst>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€&quot;_-;\-* #,##0\ &quot;€&quot;_-;_-* &quot;-&quot;\ &quot;€&quot;_-;_-@_-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color theme="4" tint="-0.499984740745262"/>
      <name val="Arial"/>
      <family val="2"/>
    </font>
    <font>
      <b/>
      <sz val="12"/>
      <color indexed="9"/>
      <name val="Figtree"/>
    </font>
    <font>
      <b/>
      <sz val="11"/>
      <color indexed="9"/>
      <name val="Figtree"/>
    </font>
    <font>
      <b/>
      <sz val="10"/>
      <name val="Figtree"/>
    </font>
    <font>
      <b/>
      <sz val="12"/>
      <name val="Figtree"/>
    </font>
    <font>
      <b/>
      <sz val="16"/>
      <color theme="1"/>
      <name val="Figtree"/>
    </font>
    <font>
      <b/>
      <sz val="11"/>
      <name val="Figtree"/>
    </font>
    <font>
      <sz val="10"/>
      <name val="Figtree"/>
    </font>
    <font>
      <sz val="10"/>
      <color indexed="8"/>
      <name val="Figtree"/>
    </font>
    <font>
      <b/>
      <sz val="10"/>
      <color indexed="8"/>
      <name val="Figtree"/>
    </font>
    <font>
      <sz val="11"/>
      <color theme="1"/>
      <name val="Figtree"/>
    </font>
    <font>
      <vertAlign val="superscript"/>
      <sz val="10"/>
      <name val="Figtree"/>
    </font>
    <font>
      <b/>
      <sz val="10"/>
      <color indexed="9"/>
      <name val="Figtree"/>
    </font>
    <font>
      <sz val="11"/>
      <color indexed="9"/>
      <name val="Figtree"/>
    </font>
    <font>
      <sz val="11"/>
      <name val="Figtree"/>
    </font>
    <font>
      <u/>
      <sz val="10"/>
      <name val="Figtree"/>
    </font>
    <font>
      <b/>
      <sz val="11"/>
      <color theme="1"/>
      <name val="Figtree"/>
    </font>
    <font>
      <b/>
      <sz val="8"/>
      <color theme="3" tint="-0.249977111117893"/>
      <name val="Figtree"/>
    </font>
    <font>
      <sz val="10"/>
      <color theme="4" tint="-0.499984740745262"/>
      <name val="Figtree"/>
    </font>
    <font>
      <b/>
      <sz val="8"/>
      <name val="Figtree"/>
    </font>
    <font>
      <b/>
      <sz val="14"/>
      <color theme="1"/>
      <name val="Figtree"/>
    </font>
    <font>
      <sz val="12"/>
      <color theme="1"/>
      <name val="Figtree"/>
    </font>
    <font>
      <sz val="9"/>
      <name val="Figtree"/>
    </font>
    <font>
      <sz val="9"/>
      <color rgb="FF000000"/>
      <name val="Figtree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1478F"/>
        <bgColor indexed="64"/>
      </patternFill>
    </fill>
    <fill>
      <patternFill patternType="solid">
        <fgColor rgb="FFE9E0F0"/>
        <bgColor indexed="64"/>
      </patternFill>
    </fill>
    <fill>
      <patternFill patternType="solid">
        <fgColor rgb="FFCCB7DB"/>
        <bgColor indexed="64"/>
      </patternFill>
    </fill>
    <fill>
      <patternFill patternType="solid">
        <fgColor rgb="FFEC8946"/>
        <bgColor indexed="64"/>
      </patternFill>
    </fill>
    <fill>
      <patternFill patternType="solid">
        <fgColor rgb="FFF7CAAB"/>
        <bgColor indexed="64"/>
      </patternFill>
    </fill>
    <fill>
      <patternFill patternType="solid">
        <fgColor theme="0" tint="-0.34998626667073579"/>
        <bgColor indexed="64"/>
      </patternFill>
    </fill>
  </fills>
  <borders count="1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23"/>
      </bottom>
      <diagonal/>
    </border>
    <border>
      <left style="thin">
        <color indexed="23"/>
      </left>
      <right style="thin">
        <color indexed="23"/>
      </right>
      <top style="dashDotDot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dashDotDot">
        <color indexed="23"/>
      </top>
      <bottom/>
      <diagonal/>
    </border>
    <border>
      <left style="thin">
        <color indexed="23"/>
      </left>
      <right style="medium">
        <color indexed="23"/>
      </right>
      <top/>
      <bottom style="dashDotDot">
        <color indexed="23"/>
      </bottom>
      <diagonal/>
    </border>
    <border>
      <left style="thin">
        <color indexed="23"/>
      </left>
      <right style="thin">
        <color indexed="23"/>
      </right>
      <top style="dashDotDot">
        <color indexed="23"/>
      </top>
      <bottom style="dashDotDot">
        <color indexed="23"/>
      </bottom>
      <diagonal/>
    </border>
    <border>
      <left style="thin">
        <color indexed="23"/>
      </left>
      <right style="medium">
        <color indexed="23"/>
      </right>
      <top style="dashDotDot">
        <color indexed="23"/>
      </top>
      <bottom style="dashDotDot">
        <color indexed="23"/>
      </bottom>
      <diagonal/>
    </border>
    <border>
      <left style="thin">
        <color indexed="23"/>
      </left>
      <right style="thin">
        <color indexed="23"/>
      </right>
      <top style="dashDotDot">
        <color indexed="23"/>
      </top>
      <bottom style="thin">
        <color indexed="64"/>
      </bottom>
      <diagonal/>
    </border>
    <border>
      <left style="thin">
        <color indexed="23"/>
      </left>
      <right style="medium">
        <color indexed="23"/>
      </right>
      <top style="dashDotDot">
        <color indexed="23"/>
      </top>
      <bottom style="thin">
        <color indexed="23"/>
      </bottom>
      <diagonal/>
    </border>
    <border>
      <left/>
      <right/>
      <top style="dashDotDot">
        <color indexed="23"/>
      </top>
      <bottom style="dashDotDot">
        <color indexed="23"/>
      </bottom>
      <diagonal/>
    </border>
    <border>
      <left style="thin">
        <color indexed="23"/>
      </left>
      <right/>
      <top style="dashDotDot">
        <color indexed="23"/>
      </top>
      <bottom style="dashDotDot">
        <color indexed="23"/>
      </bottom>
      <diagonal/>
    </border>
    <border>
      <left style="thin">
        <color indexed="23"/>
      </left>
      <right style="thin">
        <color indexed="23"/>
      </right>
      <top/>
      <bottom style="dashDotDot">
        <color indexed="2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/>
      <bottom style="dashDotDot">
        <color indexed="23"/>
      </bottom>
      <diagonal/>
    </border>
    <border>
      <left style="thin">
        <color indexed="23"/>
      </left>
      <right style="thin">
        <color indexed="23"/>
      </right>
      <top style="dashDotDot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23"/>
      </left>
      <right/>
      <top style="dashDotDot">
        <color indexed="23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double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dashDotDot">
        <color theme="0" tint="-0.499984740745262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dashDotDot">
        <color theme="0" tint="-0.499984740745262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dashDotDot">
        <color theme="0" tint="-0.499984740745262"/>
      </bottom>
      <diagonal/>
    </border>
    <border>
      <left style="thin">
        <color indexed="23"/>
      </left>
      <right style="medium">
        <color indexed="64"/>
      </right>
      <top style="dashDotDot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 style="dashDotDot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 style="medium">
        <color indexed="64"/>
      </right>
      <top style="medium">
        <color indexed="23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/>
      <bottom style="dashDotDot">
        <color indexed="2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DotDot">
        <color indexed="23"/>
      </bottom>
      <diagonal/>
    </border>
    <border>
      <left style="medium">
        <color indexed="64"/>
      </left>
      <right style="thin">
        <color indexed="23"/>
      </right>
      <top style="dashDotDot">
        <color indexed="23"/>
      </top>
      <bottom style="dashDotDot">
        <color indexed="23"/>
      </bottom>
      <diagonal/>
    </border>
    <border>
      <left style="thin">
        <color indexed="64"/>
      </left>
      <right style="medium">
        <color indexed="64"/>
      </right>
      <top style="dashDotDot">
        <color indexed="23"/>
      </top>
      <bottom style="dashDotDot">
        <color indexed="23"/>
      </bottom>
      <diagonal/>
    </border>
    <border>
      <left style="medium">
        <color indexed="64"/>
      </left>
      <right style="thin">
        <color indexed="23"/>
      </right>
      <top style="dashDotDot">
        <color indexed="23"/>
      </top>
      <bottom/>
      <diagonal/>
    </border>
    <border>
      <left style="thin">
        <color indexed="64"/>
      </left>
      <right style="medium">
        <color indexed="64"/>
      </right>
      <top style="dashDotDot">
        <color indexed="2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DotDot">
        <color indexed="23"/>
      </bottom>
      <diagonal/>
    </border>
    <border>
      <left style="medium">
        <color indexed="64"/>
      </left>
      <right/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23"/>
      </left>
      <right style="medium">
        <color indexed="64"/>
      </right>
      <top/>
      <bottom style="dashDotDot">
        <color indexed="23"/>
      </bottom>
      <diagonal/>
    </border>
    <border>
      <left style="thin">
        <color indexed="23"/>
      </left>
      <right style="medium">
        <color indexed="64"/>
      </right>
      <top style="dashDotDot">
        <color indexed="23"/>
      </top>
      <bottom style="dashDotDot">
        <color indexed="23"/>
      </bottom>
      <diagonal/>
    </border>
    <border>
      <left style="medium">
        <color indexed="64"/>
      </left>
      <right/>
      <top style="dashDotDot">
        <color indexed="23"/>
      </top>
      <bottom style="dashDotDot">
        <color indexed="23"/>
      </bottom>
      <diagonal/>
    </border>
    <border>
      <left/>
      <right style="medium">
        <color indexed="64"/>
      </right>
      <top style="dashDotDot">
        <color indexed="23"/>
      </top>
      <bottom style="dashDotDot">
        <color indexed="23"/>
      </bottom>
      <diagonal/>
    </border>
    <border>
      <left style="thin">
        <color indexed="23"/>
      </left>
      <right style="medium">
        <color indexed="64"/>
      </right>
      <top style="dashDotDot">
        <color indexed="23"/>
      </top>
      <bottom style="thin">
        <color indexed="23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dashDotDot">
        <color indexed="23"/>
      </top>
      <bottom/>
      <diagonal/>
    </border>
    <border>
      <left style="medium">
        <color indexed="64"/>
      </left>
      <right style="thin">
        <color indexed="23"/>
      </right>
      <top/>
      <bottom/>
      <diagonal/>
    </border>
    <border>
      <left style="medium">
        <color indexed="64"/>
      </left>
      <right/>
      <top/>
      <bottom style="dashDotDot">
        <color indexed="23"/>
      </bottom>
      <diagonal/>
    </border>
    <border>
      <left style="thin">
        <color indexed="23"/>
      </left>
      <right style="medium">
        <color indexed="64"/>
      </right>
      <top style="dashDotDot">
        <color indexed="23"/>
      </top>
      <bottom/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dashDotDot">
        <color indexed="23"/>
      </bottom>
      <diagonal/>
    </border>
    <border>
      <left style="medium">
        <color indexed="64"/>
      </left>
      <right style="thin">
        <color indexed="23"/>
      </right>
      <top style="dashDotDot">
        <color indexed="23"/>
      </top>
      <bottom style="thin">
        <color indexed="23"/>
      </bottom>
      <diagonal/>
    </border>
    <border>
      <left style="medium">
        <color indexed="64"/>
      </left>
      <right/>
      <top style="double">
        <color auto="1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DotDot">
        <color indexed="23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64"/>
      </left>
      <right style="thin">
        <color indexed="23"/>
      </right>
      <top style="dashDotDot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23"/>
      </bottom>
      <diagonal/>
    </border>
    <border>
      <left/>
      <right/>
      <top style="medium">
        <color indexed="64"/>
      </top>
      <bottom style="thin">
        <color indexed="23"/>
      </bottom>
      <diagonal/>
    </border>
    <border>
      <left/>
      <right style="medium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dashDotDot">
        <color indexed="23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dashDotDot">
        <color indexed="23"/>
      </bottom>
      <diagonal/>
    </border>
    <border>
      <left style="medium">
        <color indexed="64"/>
      </left>
      <right/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medium">
        <color indexed="23"/>
      </bottom>
      <diagonal/>
    </border>
    <border>
      <left/>
      <right/>
      <top style="medium">
        <color indexed="64"/>
      </top>
      <bottom style="medium">
        <color indexed="23"/>
      </bottom>
      <diagonal/>
    </border>
    <border>
      <left/>
      <right style="medium">
        <color indexed="23"/>
      </right>
      <top style="medium">
        <color indexed="64"/>
      </top>
      <bottom style="medium">
        <color indexed="23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23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64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dashDotDot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ashDotDot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auto="1"/>
      </bottom>
      <diagonal/>
    </border>
    <border>
      <left style="thin">
        <color indexed="23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auto="1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auto="1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dashDotDot">
        <color indexed="23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dashDotDot">
        <color indexed="23"/>
      </bottom>
      <diagonal/>
    </border>
    <border>
      <left style="medium">
        <color indexed="64"/>
      </left>
      <right/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3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9" fillId="7" borderId="12" xfId="0" applyFont="1" applyFill="1" applyBorder="1" applyAlignment="1">
      <alignment vertical="center"/>
    </xf>
    <xf numFmtId="0" fontId="11" fillId="4" borderId="17" xfId="0" applyFont="1" applyFill="1" applyBorder="1" applyAlignment="1">
      <alignment vertical="center" wrapText="1"/>
    </xf>
    <xf numFmtId="0" fontId="11" fillId="4" borderId="23" xfId="0" applyFont="1" applyFill="1" applyBorder="1" applyAlignment="1">
      <alignment vertical="center" wrapText="1"/>
    </xf>
    <xf numFmtId="0" fontId="10" fillId="0" borderId="3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42" fontId="10" fillId="0" borderId="37" xfId="1" applyFont="1" applyFill="1" applyBorder="1" applyAlignment="1">
      <alignment horizontal="center" vertical="center" wrapText="1"/>
    </xf>
    <xf numFmtId="42" fontId="10" fillId="0" borderId="38" xfId="1" applyFont="1" applyFill="1" applyBorder="1" applyAlignment="1">
      <alignment horizontal="center" vertical="center" wrapText="1"/>
    </xf>
    <xf numFmtId="0" fontId="13" fillId="0" borderId="40" xfId="0" applyFont="1" applyBorder="1" applyAlignment="1">
      <alignment horizontal="left" vertical="center"/>
    </xf>
    <xf numFmtId="0" fontId="14" fillId="0" borderId="11" xfId="0" applyFont="1" applyBorder="1" applyAlignment="1" applyProtection="1">
      <alignment horizontal="right" vertical="center"/>
      <protection locked="0"/>
    </xf>
    <xf numFmtId="0" fontId="14" fillId="0" borderId="11" xfId="0" applyFont="1" applyBorder="1" applyAlignment="1">
      <alignment horizontal="right" vertical="center"/>
    </xf>
    <xf numFmtId="0" fontId="14" fillId="0" borderId="4" xfId="0" applyFont="1" applyBorder="1" applyAlignment="1">
      <alignment vertical="center"/>
    </xf>
    <xf numFmtId="0" fontId="14" fillId="5" borderId="13" xfId="0" applyFont="1" applyFill="1" applyBorder="1" applyAlignment="1" applyProtection="1">
      <alignment horizontal="right" vertical="center"/>
      <protection locked="0"/>
    </xf>
    <xf numFmtId="0" fontId="14" fillId="5" borderId="41" xfId="0" applyFont="1" applyFill="1" applyBorder="1" applyAlignment="1">
      <alignment vertical="center"/>
    </xf>
    <xf numFmtId="0" fontId="13" fillId="0" borderId="42" xfId="0" applyFont="1" applyBorder="1" applyAlignment="1">
      <alignment horizontal="left" vertical="center"/>
    </xf>
    <xf numFmtId="0" fontId="14" fillId="0" borderId="5" xfId="0" applyFont="1" applyBorder="1" applyAlignment="1" applyProtection="1">
      <alignment horizontal="right" vertical="center"/>
      <protection locked="0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vertical="center"/>
    </xf>
    <xf numFmtId="0" fontId="13" fillId="0" borderId="44" xfId="0" applyFont="1" applyBorder="1" applyAlignment="1">
      <alignment horizontal="left" vertical="center"/>
    </xf>
    <xf numFmtId="0" fontId="14" fillId="0" borderId="7" xfId="0" applyFont="1" applyBorder="1" applyAlignment="1" applyProtection="1">
      <alignment horizontal="right" vertical="center"/>
      <protection locked="0"/>
    </xf>
    <xf numFmtId="0" fontId="14" fillId="0" borderId="7" xfId="0" applyFont="1" applyBorder="1" applyAlignment="1">
      <alignment horizontal="right" vertical="center"/>
    </xf>
    <xf numFmtId="0" fontId="14" fillId="0" borderId="3" xfId="0" applyFont="1" applyBorder="1" applyAlignment="1">
      <alignment vertical="center"/>
    </xf>
    <xf numFmtId="0" fontId="14" fillId="5" borderId="20" xfId="0" applyFont="1" applyFill="1" applyBorder="1" applyAlignment="1" applyProtection="1">
      <alignment horizontal="right" vertical="center"/>
      <protection locked="0"/>
    </xf>
    <xf numFmtId="0" fontId="9" fillId="5" borderId="46" xfId="0" applyFont="1" applyFill="1" applyBorder="1" applyAlignment="1">
      <alignment horizontal="left" vertical="center"/>
    </xf>
    <xf numFmtId="0" fontId="13" fillId="2" borderId="40" xfId="0" applyFont="1" applyFill="1" applyBorder="1" applyAlignment="1">
      <alignment horizontal="left" vertical="center"/>
    </xf>
    <xf numFmtId="0" fontId="14" fillId="2" borderId="11" xfId="0" applyFont="1" applyFill="1" applyBorder="1" applyAlignment="1" applyProtection="1">
      <alignment horizontal="right" vertical="center"/>
      <protection locked="0"/>
    </xf>
    <xf numFmtId="0" fontId="14" fillId="2" borderId="13" xfId="0" applyFont="1" applyFill="1" applyBorder="1" applyAlignment="1">
      <alignment horizontal="right" vertical="center"/>
    </xf>
    <xf numFmtId="0" fontId="14" fillId="2" borderId="1" xfId="0" applyFont="1" applyFill="1" applyBorder="1" applyAlignment="1">
      <alignment vertical="center"/>
    </xf>
    <xf numFmtId="0" fontId="13" fillId="2" borderId="44" xfId="0" applyFont="1" applyFill="1" applyBorder="1" applyAlignment="1">
      <alignment horizontal="left" vertical="center"/>
    </xf>
    <xf numFmtId="0" fontId="14" fillId="2" borderId="14" xfId="0" applyFont="1" applyFill="1" applyBorder="1" applyAlignment="1" applyProtection="1">
      <alignment horizontal="right" vertical="center"/>
      <protection locked="0"/>
    </xf>
    <xf numFmtId="0" fontId="14" fillId="2" borderId="14" xfId="0" applyFont="1" applyFill="1" applyBorder="1" applyAlignment="1">
      <alignment horizontal="right" vertical="center"/>
    </xf>
    <xf numFmtId="0" fontId="14" fillId="2" borderId="3" xfId="0" applyFont="1" applyFill="1" applyBorder="1" applyAlignment="1">
      <alignment vertical="center"/>
    </xf>
    <xf numFmtId="0" fontId="14" fillId="2" borderId="11" xfId="0" applyFont="1" applyFill="1" applyBorder="1" applyAlignment="1">
      <alignment horizontal="right" vertical="center"/>
    </xf>
    <xf numFmtId="0" fontId="14" fillId="2" borderId="4" xfId="0" applyFont="1" applyFill="1" applyBorder="1" applyAlignment="1">
      <alignment vertical="center"/>
    </xf>
    <xf numFmtId="0" fontId="14" fillId="5" borderId="45" xfId="0" applyFont="1" applyFill="1" applyBorder="1" applyAlignment="1">
      <alignment vertical="center"/>
    </xf>
    <xf numFmtId="0" fontId="14" fillId="2" borderId="48" xfId="0" applyFont="1" applyFill="1" applyBorder="1" applyAlignment="1">
      <alignment vertical="center"/>
    </xf>
    <xf numFmtId="0" fontId="14" fillId="2" borderId="49" xfId="0" applyFont="1" applyFill="1" applyBorder="1" applyAlignment="1" applyProtection="1">
      <alignment horizontal="right" vertical="center"/>
      <protection locked="0"/>
    </xf>
    <xf numFmtId="0" fontId="14" fillId="0" borderId="50" xfId="0" applyFont="1" applyBorder="1" applyAlignment="1">
      <alignment horizontal="right" vertical="center"/>
    </xf>
    <xf numFmtId="0" fontId="16" fillId="3" borderId="16" xfId="0" applyFont="1" applyFill="1" applyBorder="1" applyAlignment="1" applyProtection="1">
      <alignment vertical="center"/>
    </xf>
    <xf numFmtId="0" fontId="10" fillId="3" borderId="16" xfId="0" applyFont="1" applyFill="1" applyBorder="1" applyAlignment="1">
      <alignment vertical="center"/>
    </xf>
    <xf numFmtId="0" fontId="9" fillId="3" borderId="12" xfId="0" applyFont="1" applyFill="1" applyBorder="1" applyAlignment="1">
      <alignment vertical="center"/>
    </xf>
    <xf numFmtId="0" fontId="13" fillId="0" borderId="40" xfId="0" applyFont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14" fillId="5" borderId="11" xfId="0" applyFont="1" applyFill="1" applyBorder="1" applyAlignment="1" applyProtection="1">
      <alignment horizontal="right" vertical="center"/>
      <protection locked="0"/>
    </xf>
    <xf numFmtId="0" fontId="14" fillId="5" borderId="53" xfId="0" applyFont="1" applyFill="1" applyBorder="1" applyAlignment="1">
      <alignment vertical="center"/>
    </xf>
    <xf numFmtId="0" fontId="13" fillId="0" borderId="42" xfId="0" applyFont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4" fillId="5" borderId="5" xfId="0" applyFont="1" applyFill="1" applyBorder="1" applyAlignment="1" applyProtection="1">
      <alignment horizontal="right" vertical="center"/>
      <protection locked="0"/>
    </xf>
    <xf numFmtId="0" fontId="14" fillId="5" borderId="54" xfId="0" applyFont="1" applyFill="1" applyBorder="1" applyAlignment="1">
      <alignment vertical="center"/>
    </xf>
    <xf numFmtId="0" fontId="14" fillId="3" borderId="5" xfId="0" applyFont="1" applyFill="1" applyBorder="1" applyAlignment="1" applyProtection="1">
      <alignment horizontal="right" vertical="center"/>
      <protection locked="0"/>
    </xf>
    <xf numFmtId="0" fontId="14" fillId="3" borderId="54" xfId="0" applyFont="1" applyFill="1" applyBorder="1" applyAlignment="1">
      <alignment vertical="center"/>
    </xf>
    <xf numFmtId="0" fontId="13" fillId="0" borderId="44" xfId="0" applyFont="1" applyBorder="1" applyAlignment="1">
      <alignment vertical="center"/>
    </xf>
    <xf numFmtId="0" fontId="14" fillId="0" borderId="14" xfId="0" applyFont="1" applyBorder="1" applyAlignment="1" applyProtection="1">
      <alignment horizontal="right" vertical="center"/>
      <protection locked="0"/>
    </xf>
    <xf numFmtId="0" fontId="14" fillId="0" borderId="14" xfId="0" applyFont="1" applyBorder="1" applyAlignment="1">
      <alignment horizontal="right" vertical="center"/>
    </xf>
    <xf numFmtId="0" fontId="14" fillId="0" borderId="3" xfId="0" applyFont="1" applyFill="1" applyBorder="1" applyAlignment="1">
      <alignment vertical="center"/>
    </xf>
    <xf numFmtId="0" fontId="14" fillId="3" borderId="14" xfId="0" applyFont="1" applyFill="1" applyBorder="1" applyAlignment="1" applyProtection="1">
      <alignment horizontal="right" vertical="center"/>
      <protection locked="0"/>
    </xf>
    <xf numFmtId="0" fontId="14" fillId="3" borderId="62" xfId="0" applyFont="1" applyFill="1" applyBorder="1" applyAlignment="1">
      <alignment vertical="center"/>
    </xf>
    <xf numFmtId="0" fontId="14" fillId="3" borderId="11" xfId="0" applyFont="1" applyFill="1" applyBorder="1" applyAlignment="1" applyProtection="1">
      <alignment horizontal="right" vertical="center"/>
      <protection locked="0"/>
    </xf>
    <xf numFmtId="0" fontId="14" fillId="3" borderId="13" xfId="0" applyFont="1" applyFill="1" applyBorder="1" applyAlignment="1" applyProtection="1">
      <alignment horizontal="right" vertical="center"/>
      <protection locked="0"/>
    </xf>
    <xf numFmtId="0" fontId="14" fillId="3" borderId="58" xfId="0" applyFont="1" applyFill="1" applyBorder="1" applyAlignment="1">
      <alignment vertical="center"/>
    </xf>
    <xf numFmtId="0" fontId="14" fillId="3" borderId="10" xfId="0" applyFont="1" applyFill="1" applyBorder="1" applyAlignment="1" applyProtection="1">
      <alignment horizontal="right" vertical="center"/>
      <protection locked="0"/>
    </xf>
    <xf numFmtId="0" fontId="9" fillId="2" borderId="59" xfId="0" applyFont="1" applyFill="1" applyBorder="1" applyAlignment="1">
      <alignment vertical="center"/>
    </xf>
    <xf numFmtId="0" fontId="14" fillId="3" borderId="20" xfId="0" applyFont="1" applyFill="1" applyBorder="1" applyAlignment="1" applyProtection="1">
      <alignment horizontal="right" vertical="center"/>
      <protection locked="0"/>
    </xf>
    <xf numFmtId="0" fontId="14" fillId="3" borderId="75" xfId="0" applyFont="1" applyFill="1" applyBorder="1" applyAlignment="1">
      <alignment vertical="center"/>
    </xf>
    <xf numFmtId="0" fontId="13" fillId="0" borderId="60" xfId="0" applyFont="1" applyBorder="1" applyAlignment="1">
      <alignment vertical="center"/>
    </xf>
    <xf numFmtId="0" fontId="13" fillId="0" borderId="15" xfId="0" applyFont="1" applyBorder="1" applyAlignment="1" applyProtection="1">
      <alignment horizontal="right" vertical="center"/>
      <protection locked="0"/>
    </xf>
    <xf numFmtId="0" fontId="13" fillId="2" borderId="15" xfId="0" applyFont="1" applyFill="1" applyBorder="1" applyAlignment="1">
      <alignment horizontal="right" vertical="center"/>
    </xf>
    <xf numFmtId="0" fontId="13" fillId="3" borderId="15" xfId="0" applyFont="1" applyFill="1" applyBorder="1" applyAlignment="1" applyProtection="1">
      <alignment horizontal="right" vertical="center"/>
      <protection locked="0"/>
    </xf>
    <xf numFmtId="0" fontId="14" fillId="0" borderId="8" xfId="0" applyFont="1" applyBorder="1" applyAlignment="1">
      <alignment vertical="center"/>
    </xf>
    <xf numFmtId="0" fontId="14" fillId="3" borderId="57" xfId="0" applyFont="1" applyFill="1" applyBorder="1" applyAlignment="1">
      <alignment vertical="center"/>
    </xf>
    <xf numFmtId="0" fontId="13" fillId="0" borderId="61" xfId="0" applyFont="1" applyBorder="1" applyAlignment="1">
      <alignment vertical="center"/>
    </xf>
    <xf numFmtId="0" fontId="13" fillId="0" borderId="59" xfId="0" applyFont="1" applyBorder="1" applyAlignment="1">
      <alignment vertical="center"/>
    </xf>
    <xf numFmtId="0" fontId="14" fillId="0" borderId="2" xfId="0" applyFont="1" applyBorder="1" applyAlignment="1" applyProtection="1">
      <alignment horizontal="right" vertical="center"/>
      <protection locked="0"/>
    </xf>
    <xf numFmtId="0" fontId="14" fillId="0" borderId="2" xfId="0" applyFont="1" applyBorder="1" applyAlignment="1">
      <alignment horizontal="right" vertical="center"/>
    </xf>
    <xf numFmtId="0" fontId="9" fillId="5" borderId="46" xfId="0" applyFont="1" applyFill="1" applyBorder="1" applyAlignment="1">
      <alignment vertical="center"/>
    </xf>
    <xf numFmtId="0" fontId="14" fillId="3" borderId="0" xfId="0" applyFont="1" applyFill="1" applyBorder="1" applyAlignment="1" applyProtection="1">
      <alignment vertical="center"/>
      <protection locked="0"/>
    </xf>
    <xf numFmtId="0" fontId="14" fillId="3" borderId="17" xfId="0" applyFont="1" applyFill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4" fillId="0" borderId="25" xfId="0" applyFont="1" applyBorder="1" applyAlignment="1" applyProtection="1">
      <alignment horizontal="right" vertical="center"/>
      <protection locked="0"/>
    </xf>
    <xf numFmtId="0" fontId="14" fillId="0" borderId="25" xfId="0" applyFont="1" applyBorder="1" applyAlignment="1">
      <alignment horizontal="right" vertical="center"/>
    </xf>
    <xf numFmtId="0" fontId="14" fillId="0" borderId="26" xfId="0" applyFont="1" applyBorder="1" applyAlignment="1">
      <alignment vertical="center"/>
    </xf>
    <xf numFmtId="0" fontId="14" fillId="3" borderId="25" xfId="0" applyFont="1" applyFill="1" applyBorder="1" applyAlignment="1" applyProtection="1">
      <alignment horizontal="right" vertical="center"/>
      <protection locked="0"/>
    </xf>
    <xf numFmtId="0" fontId="14" fillId="3" borderId="26" xfId="0" applyFont="1" applyFill="1" applyBorder="1" applyAlignment="1">
      <alignment vertical="center"/>
    </xf>
    <xf numFmtId="0" fontId="14" fillId="0" borderId="27" xfId="0" applyFont="1" applyBorder="1" applyAlignment="1">
      <alignment vertical="center"/>
    </xf>
    <xf numFmtId="0" fontId="14" fillId="3" borderId="28" xfId="0" applyFont="1" applyFill="1" applyBorder="1" applyAlignment="1" applyProtection="1">
      <alignment horizontal="right" vertical="center"/>
      <protection locked="0"/>
    </xf>
    <xf numFmtId="0" fontId="14" fillId="3" borderId="27" xfId="0" applyFont="1" applyFill="1" applyBorder="1" applyAlignment="1">
      <alignment vertical="center"/>
    </xf>
    <xf numFmtId="0" fontId="14" fillId="3" borderId="63" xfId="0" applyFont="1" applyFill="1" applyBorder="1" applyAlignment="1">
      <alignment vertical="center"/>
    </xf>
    <xf numFmtId="0" fontId="13" fillId="0" borderId="64" xfId="0" applyFont="1" applyBorder="1" applyAlignment="1">
      <alignment vertical="center"/>
    </xf>
    <xf numFmtId="0" fontId="13" fillId="3" borderId="11" xfId="0" applyFont="1" applyFill="1" applyBorder="1" applyAlignment="1" applyProtection="1">
      <alignment horizontal="right" vertical="center"/>
      <protection locked="0"/>
    </xf>
    <xf numFmtId="0" fontId="13" fillId="0" borderId="14" xfId="0" applyFont="1" applyBorder="1" applyAlignment="1" applyProtection="1">
      <alignment horizontal="right" vertical="center"/>
      <protection locked="0"/>
    </xf>
    <xf numFmtId="0" fontId="13" fillId="0" borderId="14" xfId="0" applyFont="1" applyBorder="1" applyAlignment="1">
      <alignment horizontal="right" vertical="center"/>
    </xf>
    <xf numFmtId="0" fontId="13" fillId="3" borderId="14" xfId="0" applyFont="1" applyFill="1" applyBorder="1" applyAlignment="1" applyProtection="1">
      <alignment horizontal="right" vertical="center"/>
      <protection locked="0"/>
    </xf>
    <xf numFmtId="0" fontId="18" fillId="2" borderId="67" xfId="0" applyFont="1" applyFill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0" fontId="19" fillId="2" borderId="17" xfId="0" applyFont="1" applyFill="1" applyBorder="1" applyAlignment="1">
      <alignment vertical="center"/>
    </xf>
    <xf numFmtId="0" fontId="15" fillId="5" borderId="12" xfId="0" applyFont="1" applyFill="1" applyBorder="1" applyAlignment="1">
      <alignment vertical="center"/>
    </xf>
    <xf numFmtId="0" fontId="14" fillId="0" borderId="68" xfId="0" applyFont="1" applyBorder="1" applyAlignment="1">
      <alignment vertical="center"/>
    </xf>
    <xf numFmtId="0" fontId="14" fillId="0" borderId="30" xfId="0" applyFont="1" applyBorder="1" applyAlignment="1" applyProtection="1">
      <alignment horizontal="right" vertical="center"/>
      <protection locked="0"/>
    </xf>
    <xf numFmtId="0" fontId="14" fillId="0" borderId="31" xfId="0" applyFont="1" applyBorder="1" applyAlignment="1">
      <alignment horizontal="right" vertical="center"/>
    </xf>
    <xf numFmtId="0" fontId="13" fillId="2" borderId="68" xfId="0" applyFont="1" applyFill="1" applyBorder="1" applyAlignment="1">
      <alignment vertical="center"/>
    </xf>
    <xf numFmtId="0" fontId="13" fillId="0" borderId="68" xfId="0" applyFont="1" applyBorder="1" applyAlignment="1">
      <alignment vertical="center"/>
    </xf>
    <xf numFmtId="0" fontId="14" fillId="5" borderId="29" xfId="0" applyFont="1" applyFill="1" applyBorder="1" applyAlignment="1" applyProtection="1">
      <alignment horizontal="right" vertical="center"/>
      <protection locked="0"/>
    </xf>
    <xf numFmtId="0" fontId="14" fillId="2" borderId="5" xfId="0" applyFont="1" applyFill="1" applyBorder="1" applyAlignment="1" applyProtection="1">
      <alignment horizontal="right" vertical="center"/>
      <protection locked="0"/>
    </xf>
    <xf numFmtId="0" fontId="15" fillId="5" borderId="54" xfId="0" applyFont="1" applyFill="1" applyBorder="1" applyAlignment="1">
      <alignment vertical="center"/>
    </xf>
    <xf numFmtId="0" fontId="13" fillId="0" borderId="5" xfId="0" applyFont="1" applyBorder="1" applyAlignment="1" applyProtection="1">
      <alignment horizontal="right" vertical="center"/>
      <protection locked="0"/>
    </xf>
    <xf numFmtId="0" fontId="13" fillId="0" borderId="5" xfId="0" applyFont="1" applyBorder="1" applyAlignment="1">
      <alignment horizontal="right" vertical="center"/>
    </xf>
    <xf numFmtId="0" fontId="13" fillId="0" borderId="6" xfId="0" applyFont="1" applyBorder="1" applyAlignment="1">
      <alignment vertical="center"/>
    </xf>
    <xf numFmtId="0" fontId="13" fillId="5" borderId="5" xfId="0" applyFont="1" applyFill="1" applyBorder="1" applyAlignment="1" applyProtection="1">
      <alignment horizontal="right" vertical="center"/>
      <protection locked="0"/>
    </xf>
    <xf numFmtId="0" fontId="9" fillId="5" borderId="54" xfId="0" applyFont="1" applyFill="1" applyBorder="1" applyAlignment="1">
      <alignment vertical="center"/>
    </xf>
    <xf numFmtId="0" fontId="21" fillId="0" borderId="14" xfId="0" applyFont="1" applyBorder="1" applyAlignment="1" applyProtection="1">
      <alignment horizontal="right" vertical="center"/>
      <protection locked="0"/>
    </xf>
    <xf numFmtId="0" fontId="13" fillId="0" borderId="3" xfId="0" applyFont="1" applyBorder="1" applyAlignment="1">
      <alignment vertical="center"/>
    </xf>
    <xf numFmtId="0" fontId="13" fillId="5" borderId="14" xfId="0" applyFont="1" applyFill="1" applyBorder="1" applyAlignment="1" applyProtection="1">
      <alignment horizontal="right" vertical="center"/>
      <protection locked="0"/>
    </xf>
    <xf numFmtId="0" fontId="9" fillId="5" borderId="62" xfId="0" applyFont="1" applyFill="1" applyBorder="1" applyAlignment="1">
      <alignment vertical="center"/>
    </xf>
    <xf numFmtId="0" fontId="16" fillId="0" borderId="11" xfId="0" applyFont="1" applyBorder="1" applyAlignment="1" applyProtection="1">
      <alignment horizontal="right" vertical="center"/>
      <protection locked="0"/>
    </xf>
    <xf numFmtId="0" fontId="16" fillId="0" borderId="13" xfId="0" applyFont="1" applyBorder="1" applyAlignment="1">
      <alignment horizontal="right" vertical="center"/>
    </xf>
    <xf numFmtId="1" fontId="16" fillId="0" borderId="5" xfId="0" applyNumberFormat="1" applyFont="1" applyBorder="1" applyAlignment="1" applyProtection="1">
      <alignment horizontal="right" vertical="center"/>
      <protection locked="0"/>
    </xf>
    <xf numFmtId="0" fontId="16" fillId="0" borderId="10" xfId="0" applyFont="1" applyBorder="1" applyAlignment="1">
      <alignment horizontal="right" vertical="center"/>
    </xf>
    <xf numFmtId="0" fontId="16" fillId="0" borderId="5" xfId="0" applyFont="1" applyBorder="1" applyAlignment="1" applyProtection="1">
      <alignment horizontal="right" vertical="center"/>
      <protection locked="0"/>
    </xf>
    <xf numFmtId="0" fontId="16" fillId="0" borderId="14" xfId="0" applyFont="1" applyBorder="1" applyAlignment="1" applyProtection="1">
      <alignment horizontal="right" vertical="center"/>
      <protection locked="0"/>
    </xf>
    <xf numFmtId="0" fontId="16" fillId="0" borderId="20" xfId="0" applyFont="1" applyBorder="1" applyAlignment="1">
      <alignment horizontal="right" vertical="center"/>
    </xf>
    <xf numFmtId="0" fontId="9" fillId="2" borderId="69" xfId="0" applyFont="1" applyFill="1" applyBorder="1" applyAlignment="1">
      <alignment vertical="center"/>
    </xf>
    <xf numFmtId="0" fontId="13" fillId="2" borderId="70" xfId="0" applyFont="1" applyFill="1" applyBorder="1" applyAlignment="1">
      <alignment vertical="center"/>
    </xf>
    <xf numFmtId="0" fontId="13" fillId="2" borderId="71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9" borderId="21" xfId="0" applyFont="1" applyFill="1" applyBorder="1" applyAlignment="1" applyProtection="1">
      <alignment vertical="center"/>
    </xf>
    <xf numFmtId="0" fontId="27" fillId="9" borderId="22" xfId="0" applyFont="1" applyFill="1" applyBorder="1" applyAlignment="1" applyProtection="1">
      <alignment vertical="center"/>
    </xf>
    <xf numFmtId="0" fontId="10" fillId="9" borderId="17" xfId="0" applyFont="1" applyFill="1" applyBorder="1" applyAlignment="1" applyProtection="1">
      <alignment vertical="center"/>
    </xf>
    <xf numFmtId="0" fontId="16" fillId="3" borderId="12" xfId="0" applyFont="1" applyFill="1" applyBorder="1" applyAlignment="1" applyProtection="1">
      <alignment vertical="center"/>
    </xf>
    <xf numFmtId="0" fontId="14" fillId="5" borderId="77" xfId="0" applyFont="1" applyFill="1" applyBorder="1" applyAlignment="1" applyProtection="1">
      <alignment horizontal="right" vertical="center"/>
      <protection locked="0"/>
    </xf>
    <xf numFmtId="0" fontId="14" fillId="0" borderId="11" xfId="0" applyFont="1" applyFill="1" applyBorder="1" applyAlignment="1">
      <alignment horizontal="right" vertical="center"/>
    </xf>
    <xf numFmtId="0" fontId="14" fillId="0" borderId="14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13" fillId="2" borderId="51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52" xfId="0" applyFont="1" applyFill="1" applyBorder="1" applyAlignment="1" applyProtection="1">
      <alignment horizontal="center" vertical="center"/>
    </xf>
    <xf numFmtId="0" fontId="9" fillId="5" borderId="23" xfId="0" applyFont="1" applyFill="1" applyBorder="1" applyAlignment="1">
      <alignment horizontal="left" vertical="center"/>
    </xf>
    <xf numFmtId="0" fontId="9" fillId="5" borderId="72" xfId="0" applyFont="1" applyFill="1" applyBorder="1" applyAlignment="1">
      <alignment horizontal="left" vertical="center"/>
    </xf>
    <xf numFmtId="0" fontId="9" fillId="5" borderId="73" xfId="0" applyFont="1" applyFill="1" applyBorder="1" applyAlignment="1">
      <alignment horizontal="left" vertical="center"/>
    </xf>
    <xf numFmtId="0" fontId="16" fillId="3" borderId="39" xfId="0" applyFont="1" applyFill="1" applyBorder="1" applyAlignment="1" applyProtection="1">
      <alignment horizontal="center" vertical="center"/>
    </xf>
    <xf numFmtId="0" fontId="16" fillId="0" borderId="39" xfId="0" applyFont="1" applyBorder="1" applyAlignment="1" applyProtection="1">
      <alignment horizontal="left" vertical="top" wrapText="1"/>
    </xf>
    <xf numFmtId="0" fontId="9" fillId="0" borderId="69" xfId="0" applyFont="1" applyBorder="1" applyAlignment="1" applyProtection="1">
      <alignment horizontal="center" vertical="center"/>
      <protection locked="0"/>
    </xf>
    <xf numFmtId="0" fontId="9" fillId="0" borderId="70" xfId="0" applyFont="1" applyBorder="1" applyAlignment="1" applyProtection="1">
      <alignment horizontal="center" vertical="center"/>
      <protection locked="0"/>
    </xf>
    <xf numFmtId="0" fontId="9" fillId="0" borderId="71" xfId="0" applyFont="1" applyBorder="1" applyAlignment="1" applyProtection="1">
      <alignment horizontal="center" vertical="center"/>
      <protection locked="0"/>
    </xf>
    <xf numFmtId="0" fontId="9" fillId="5" borderId="39" xfId="0" applyFont="1" applyFill="1" applyBorder="1" applyAlignment="1" applyProtection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5" fillId="0" borderId="23" xfId="0" applyFont="1" applyBorder="1" applyAlignment="1" applyProtection="1">
      <alignment horizontal="left" vertical="center"/>
    </xf>
    <xf numFmtId="0" fontId="25" fillId="0" borderId="72" xfId="0" applyFont="1" applyBorder="1" applyAlignment="1" applyProtection="1">
      <alignment horizontal="left" vertical="center"/>
    </xf>
    <xf numFmtId="0" fontId="25" fillId="0" borderId="73" xfId="0" applyFont="1" applyBorder="1" applyAlignment="1" applyProtection="1">
      <alignment horizontal="left" vertical="center"/>
    </xf>
    <xf numFmtId="0" fontId="13" fillId="0" borderId="55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56" xfId="0" applyFont="1" applyBorder="1" applyAlignment="1">
      <alignment horizontal="left" vertical="center"/>
    </xf>
    <xf numFmtId="0" fontId="13" fillId="0" borderId="65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66" xfId="0" applyFont="1" applyBorder="1" applyAlignment="1">
      <alignment horizontal="center" vertical="center"/>
    </xf>
    <xf numFmtId="0" fontId="18" fillId="2" borderId="51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center" vertical="center"/>
    </xf>
    <xf numFmtId="0" fontId="23" fillId="0" borderId="65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0" fontId="26" fillId="4" borderId="17" xfId="0" applyFont="1" applyFill="1" applyBorder="1" applyAlignment="1">
      <alignment horizontal="center" vertical="center" wrapText="1"/>
    </xf>
    <xf numFmtId="0" fontId="24" fillId="0" borderId="34" xfId="0" applyFont="1" applyBorder="1" applyAlignment="1" applyProtection="1">
      <alignment horizontal="left" vertical="center"/>
      <protection locked="0"/>
    </xf>
    <xf numFmtId="0" fontId="24" fillId="0" borderId="35" xfId="0" applyFont="1" applyBorder="1" applyAlignment="1" applyProtection="1">
      <alignment horizontal="left" vertical="center"/>
      <protection locked="0"/>
    </xf>
    <xf numFmtId="0" fontId="24" fillId="0" borderId="36" xfId="0" applyFont="1" applyBorder="1" applyAlignment="1" applyProtection="1">
      <alignment horizontal="left" vertical="center"/>
      <protection locked="0"/>
    </xf>
    <xf numFmtId="0" fontId="9" fillId="2" borderId="69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9" fillId="2" borderId="71" xfId="0" applyFont="1" applyFill="1" applyBorder="1" applyAlignment="1">
      <alignment horizontal="center" vertical="center"/>
    </xf>
    <xf numFmtId="0" fontId="16" fillId="3" borderId="69" xfId="0" applyFont="1" applyFill="1" applyBorder="1" applyAlignment="1" applyProtection="1">
      <alignment horizontal="center" vertical="center"/>
      <protection locked="0"/>
    </xf>
    <xf numFmtId="0" fontId="16" fillId="3" borderId="71" xfId="0" applyFont="1" applyFill="1" applyBorder="1" applyAlignment="1" applyProtection="1">
      <alignment horizontal="center" vertical="center"/>
      <protection locked="0"/>
    </xf>
    <xf numFmtId="0" fontId="9" fillId="9" borderId="23" xfId="0" applyFont="1" applyFill="1" applyBorder="1" applyAlignment="1">
      <alignment horizontal="left" vertical="center"/>
    </xf>
    <xf numFmtId="0" fontId="9" fillId="9" borderId="72" xfId="0" applyFont="1" applyFill="1" applyBorder="1" applyAlignment="1">
      <alignment horizontal="left" vertical="center"/>
    </xf>
    <xf numFmtId="0" fontId="9" fillId="9" borderId="76" xfId="0" applyFont="1" applyFill="1" applyBorder="1" applyAlignment="1">
      <alignment horizontal="left" vertical="center"/>
    </xf>
    <xf numFmtId="0" fontId="14" fillId="0" borderId="65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5" fillId="11" borderId="12" xfId="0" applyFont="1" applyFill="1" applyBorder="1" applyAlignment="1" applyProtection="1">
      <alignment vertical="center"/>
    </xf>
    <xf numFmtId="0" fontId="14" fillId="11" borderId="13" xfId="0" applyFont="1" applyFill="1" applyBorder="1" applyAlignment="1" applyProtection="1">
      <alignment horizontal="right" vertical="center"/>
      <protection locked="0"/>
    </xf>
    <xf numFmtId="0" fontId="14" fillId="11" borderId="41" xfId="0" applyFont="1" applyFill="1" applyBorder="1" applyAlignment="1">
      <alignment vertical="center"/>
    </xf>
    <xf numFmtId="0" fontId="14" fillId="11" borderId="10" xfId="0" applyFont="1" applyFill="1" applyBorder="1" applyAlignment="1" applyProtection="1">
      <alignment horizontal="right" vertical="center"/>
      <protection locked="0"/>
    </xf>
    <xf numFmtId="0" fontId="14" fillId="11" borderId="43" xfId="0" applyFont="1" applyFill="1" applyBorder="1" applyAlignment="1">
      <alignment vertical="center"/>
    </xf>
    <xf numFmtId="0" fontId="14" fillId="11" borderId="20" xfId="0" applyFont="1" applyFill="1" applyBorder="1" applyAlignment="1" applyProtection="1">
      <alignment horizontal="right" vertical="center"/>
      <protection locked="0"/>
    </xf>
    <xf numFmtId="0" fontId="14" fillId="11" borderId="74" xfId="0" applyFont="1" applyFill="1" applyBorder="1" applyAlignment="1">
      <alignment vertical="center"/>
    </xf>
    <xf numFmtId="0" fontId="14" fillId="11" borderId="47" xfId="0" applyFont="1" applyFill="1" applyBorder="1" applyAlignment="1">
      <alignment vertical="center"/>
    </xf>
    <xf numFmtId="0" fontId="16" fillId="11" borderId="13" xfId="0" applyFont="1" applyFill="1" applyBorder="1" applyAlignment="1" applyProtection="1">
      <alignment horizontal="right" vertical="center"/>
      <protection locked="0"/>
    </xf>
    <xf numFmtId="0" fontId="22" fillId="11" borderId="12" xfId="0" applyFont="1" applyFill="1" applyBorder="1" applyAlignment="1">
      <alignment vertical="center"/>
    </xf>
    <xf numFmtId="0" fontId="16" fillId="11" borderId="10" xfId="0" applyFont="1" applyFill="1" applyBorder="1" applyAlignment="1" applyProtection="1">
      <alignment horizontal="right" vertical="center"/>
      <protection locked="0"/>
    </xf>
    <xf numFmtId="0" fontId="16" fillId="11" borderId="20" xfId="0" applyFont="1" applyFill="1" applyBorder="1" applyAlignment="1" applyProtection="1">
      <alignment horizontal="right" vertical="center"/>
      <protection locked="0"/>
    </xf>
    <xf numFmtId="0" fontId="22" fillId="11" borderId="46" xfId="0" applyFont="1" applyFill="1" applyBorder="1" applyAlignment="1">
      <alignment vertical="center"/>
    </xf>
    <xf numFmtId="0" fontId="9" fillId="7" borderId="78" xfId="0" applyFont="1" applyFill="1" applyBorder="1" applyAlignment="1">
      <alignment vertical="center"/>
    </xf>
    <xf numFmtId="0" fontId="14" fillId="11" borderId="46" xfId="0" applyFont="1" applyFill="1" applyBorder="1" applyAlignment="1" applyProtection="1">
      <alignment horizontal="right" vertical="center"/>
      <protection locked="0"/>
    </xf>
    <xf numFmtId="0" fontId="15" fillId="11" borderId="46" xfId="0" applyFont="1" applyFill="1" applyBorder="1" applyAlignment="1">
      <alignment vertical="center"/>
    </xf>
    <xf numFmtId="0" fontId="26" fillId="4" borderId="69" xfId="0" applyFont="1" applyFill="1" applyBorder="1" applyAlignment="1">
      <alignment horizontal="center" vertical="center" wrapText="1"/>
    </xf>
    <xf numFmtId="0" fontId="26" fillId="4" borderId="67" xfId="0" applyFont="1" applyFill="1" applyBorder="1" applyAlignment="1">
      <alignment horizontal="center" vertical="center" wrapText="1"/>
    </xf>
    <xf numFmtId="0" fontId="11" fillId="4" borderId="67" xfId="0" applyFont="1" applyFill="1" applyBorder="1" applyAlignment="1">
      <alignment vertical="center" wrapText="1"/>
    </xf>
    <xf numFmtId="0" fontId="12" fillId="0" borderId="67" xfId="0" applyFont="1" applyBorder="1" applyAlignment="1" applyProtection="1">
      <alignment vertical="center"/>
      <protection locked="0"/>
    </xf>
    <xf numFmtId="0" fontId="11" fillId="4" borderId="73" xfId="0" applyFont="1" applyFill="1" applyBorder="1" applyAlignment="1">
      <alignment vertical="center" wrapText="1"/>
    </xf>
    <xf numFmtId="0" fontId="9" fillId="0" borderId="67" xfId="0" applyFont="1" applyBorder="1" applyAlignment="1">
      <alignment horizontal="left" vertical="center" wrapText="1"/>
    </xf>
    <xf numFmtId="42" fontId="10" fillId="0" borderId="79" xfId="1" applyFont="1" applyFill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13" fillId="0" borderId="80" xfId="0" applyFont="1" applyBorder="1" applyAlignment="1">
      <alignment vertical="center"/>
    </xf>
    <xf numFmtId="0" fontId="14" fillId="0" borderId="28" xfId="0" applyFont="1" applyBorder="1" applyAlignment="1" applyProtection="1">
      <alignment horizontal="right" vertical="center"/>
      <protection locked="0"/>
    </xf>
    <xf numFmtId="0" fontId="14" fillId="0" borderId="28" xfId="0" applyFont="1" applyBorder="1" applyAlignment="1">
      <alignment horizontal="right" vertical="center"/>
    </xf>
    <xf numFmtId="0" fontId="9" fillId="5" borderId="81" xfId="0" applyFont="1" applyFill="1" applyBorder="1" applyAlignment="1">
      <alignment horizontal="left" vertical="center"/>
    </xf>
    <xf numFmtId="0" fontId="9" fillId="5" borderId="82" xfId="0" applyFont="1" applyFill="1" applyBorder="1" applyAlignment="1">
      <alignment horizontal="left" vertical="center"/>
    </xf>
    <xf numFmtId="0" fontId="9" fillId="5" borderId="83" xfId="0" applyFont="1" applyFill="1" applyBorder="1" applyAlignment="1">
      <alignment horizontal="left" vertical="center"/>
    </xf>
    <xf numFmtId="0" fontId="14" fillId="0" borderId="84" xfId="0" applyFont="1" applyBorder="1" applyAlignment="1">
      <alignment vertical="center"/>
    </xf>
    <xf numFmtId="0" fontId="7" fillId="6" borderId="87" xfId="0" applyFont="1" applyFill="1" applyBorder="1" applyAlignment="1">
      <alignment horizontal="left" vertical="center"/>
    </xf>
    <xf numFmtId="0" fontId="7" fillId="6" borderId="88" xfId="0" applyFont="1" applyFill="1" applyBorder="1" applyAlignment="1">
      <alignment horizontal="left" vertical="center"/>
    </xf>
    <xf numFmtId="0" fontId="7" fillId="6" borderId="89" xfId="0" applyFont="1" applyFill="1" applyBorder="1" applyAlignment="1">
      <alignment horizontal="left" vertical="center"/>
    </xf>
    <xf numFmtId="0" fontId="26" fillId="4" borderId="71" xfId="0" applyFont="1" applyFill="1" applyBorder="1" applyAlignment="1">
      <alignment horizontal="center" vertical="center" wrapText="1"/>
    </xf>
    <xf numFmtId="0" fontId="12" fillId="0" borderId="90" xfId="0" applyFont="1" applyBorder="1" applyAlignment="1" applyProtection="1">
      <alignment horizontal="right" vertical="center"/>
    </xf>
    <xf numFmtId="0" fontId="12" fillId="0" borderId="91" xfId="0" applyFont="1" applyBorder="1" applyAlignment="1" applyProtection="1">
      <alignment horizontal="center" vertical="center"/>
      <protection locked="0"/>
    </xf>
    <xf numFmtId="0" fontId="12" fillId="0" borderId="92" xfId="0" applyFont="1" applyBorder="1" applyAlignment="1" applyProtection="1">
      <alignment horizontal="center" vertical="center"/>
      <protection locked="0"/>
    </xf>
    <xf numFmtId="0" fontId="12" fillId="0" borderId="93" xfId="0" applyFont="1" applyBorder="1" applyAlignment="1" applyProtection="1">
      <alignment horizontal="center" vertical="center"/>
      <protection locked="0"/>
    </xf>
    <xf numFmtId="0" fontId="12" fillId="0" borderId="90" xfId="0" applyFont="1" applyBorder="1" applyAlignment="1" applyProtection="1">
      <alignment vertical="center"/>
      <protection locked="0"/>
    </xf>
    <xf numFmtId="0" fontId="12" fillId="0" borderId="90" xfId="0" applyFont="1" applyBorder="1" applyAlignment="1" applyProtection="1">
      <alignment horizontal="right" vertical="top"/>
    </xf>
    <xf numFmtId="0" fontId="12" fillId="0" borderId="91" xfId="0" applyFont="1" applyBorder="1" applyAlignment="1" applyProtection="1">
      <alignment horizontal="center" vertical="top"/>
      <protection locked="0"/>
    </xf>
    <xf numFmtId="0" fontId="12" fillId="0" borderId="93" xfId="0" applyFont="1" applyBorder="1" applyAlignment="1" applyProtection="1">
      <alignment horizontal="center" vertical="top"/>
      <protection locked="0"/>
    </xf>
    <xf numFmtId="0" fontId="8" fillId="6" borderId="91" xfId="0" applyFont="1" applyFill="1" applyBorder="1" applyAlignment="1">
      <alignment horizontal="left" vertical="center"/>
    </xf>
    <xf numFmtId="0" fontId="8" fillId="6" borderId="92" xfId="0" applyFont="1" applyFill="1" applyBorder="1" applyAlignment="1">
      <alignment horizontal="left" vertical="center"/>
    </xf>
    <xf numFmtId="0" fontId="8" fillId="6" borderId="94" xfId="0" applyFont="1" applyFill="1" applyBorder="1" applyAlignment="1">
      <alignment horizontal="left" vertical="center"/>
    </xf>
    <xf numFmtId="0" fontId="7" fillId="6" borderId="91" xfId="0" applyFont="1" applyFill="1" applyBorder="1" applyAlignment="1">
      <alignment horizontal="left" vertical="center"/>
    </xf>
    <xf numFmtId="0" fontId="7" fillId="6" borderId="93" xfId="0" applyFont="1" applyFill="1" applyBorder="1" applyAlignment="1">
      <alignment horizontal="left" vertical="center"/>
    </xf>
    <xf numFmtId="0" fontId="13" fillId="0" borderId="95" xfId="0" applyFont="1" applyBorder="1" applyAlignment="1">
      <alignment vertical="center"/>
    </xf>
    <xf numFmtId="0" fontId="14" fillId="0" borderId="96" xfId="0" applyFont="1" applyBorder="1" applyAlignment="1" applyProtection="1">
      <alignment horizontal="right" vertical="center"/>
      <protection locked="0"/>
    </xf>
    <xf numFmtId="0" fontId="14" fillId="0" borderId="97" xfId="0" applyFont="1" applyBorder="1" applyAlignment="1" applyProtection="1">
      <alignment horizontal="right" vertical="center"/>
    </xf>
    <xf numFmtId="0" fontId="14" fillId="11" borderId="97" xfId="0" applyFont="1" applyFill="1" applyBorder="1" applyAlignment="1" applyProtection="1">
      <alignment horizontal="right" vertical="center"/>
      <protection locked="0"/>
    </xf>
    <xf numFmtId="0" fontId="13" fillId="0" borderId="98" xfId="0" applyFont="1" applyBorder="1" applyAlignment="1">
      <alignment vertical="center"/>
    </xf>
    <xf numFmtId="0" fontId="14" fillId="0" borderId="99" xfId="0" applyFont="1" applyBorder="1" applyAlignment="1" applyProtection="1">
      <alignment horizontal="right" vertical="center"/>
      <protection locked="0"/>
    </xf>
    <xf numFmtId="0" fontId="14" fillId="0" borderId="100" xfId="0" applyFont="1" applyBorder="1" applyAlignment="1" applyProtection="1">
      <alignment horizontal="right" vertical="center"/>
    </xf>
    <xf numFmtId="0" fontId="14" fillId="11" borderId="100" xfId="0" applyFont="1" applyFill="1" applyBorder="1" applyAlignment="1" applyProtection="1">
      <alignment horizontal="right" vertical="center"/>
      <protection locked="0"/>
    </xf>
    <xf numFmtId="0" fontId="13" fillId="0" borderId="98" xfId="0" applyFont="1" applyBorder="1" applyAlignment="1">
      <alignment horizontal="left" vertical="center"/>
    </xf>
    <xf numFmtId="0" fontId="13" fillId="0" borderId="101" xfId="0" applyFont="1" applyFill="1" applyBorder="1" applyAlignment="1">
      <alignment vertical="center"/>
    </xf>
    <xf numFmtId="0" fontId="14" fillId="0" borderId="102" xfId="0" applyFont="1" applyFill="1" applyBorder="1" applyAlignment="1" applyProtection="1">
      <alignment vertical="center"/>
      <protection locked="0"/>
    </xf>
    <xf numFmtId="0" fontId="14" fillId="0" borderId="103" xfId="0" applyFont="1" applyFill="1" applyBorder="1" applyAlignment="1" applyProtection="1">
      <alignment vertical="center"/>
    </xf>
    <xf numFmtId="0" fontId="14" fillId="11" borderId="103" xfId="0" applyFont="1" applyFill="1" applyBorder="1" applyAlignment="1" applyProtection="1">
      <alignment vertical="center"/>
      <protection locked="0"/>
    </xf>
    <xf numFmtId="0" fontId="9" fillId="5" borderId="91" xfId="0" applyFont="1" applyFill="1" applyBorder="1" applyAlignment="1">
      <alignment horizontal="left" vertical="center"/>
    </xf>
    <xf numFmtId="0" fontId="9" fillId="5" borderId="92" xfId="0" applyFont="1" applyFill="1" applyBorder="1" applyAlignment="1">
      <alignment horizontal="left" vertical="center"/>
    </xf>
    <xf numFmtId="0" fontId="9" fillId="5" borderId="93" xfId="0" applyFont="1" applyFill="1" applyBorder="1" applyAlignment="1">
      <alignment horizontal="left" vertical="center"/>
    </xf>
    <xf numFmtId="0" fontId="9" fillId="11" borderId="90" xfId="0" applyFont="1" applyFill="1" applyBorder="1" applyAlignment="1" applyProtection="1">
      <alignment vertical="center"/>
    </xf>
    <xf numFmtId="0" fontId="9" fillId="11" borderId="90" xfId="0" quotePrefix="1" applyFont="1" applyFill="1" applyBorder="1" applyAlignment="1">
      <alignment vertical="center"/>
    </xf>
    <xf numFmtId="0" fontId="9" fillId="5" borderId="90" xfId="0" applyFont="1" applyFill="1" applyBorder="1" applyAlignment="1">
      <alignment horizontal="left" vertical="center"/>
    </xf>
    <xf numFmtId="0" fontId="13" fillId="0" borderId="104" xfId="0" applyFont="1" applyFill="1" applyBorder="1" applyAlignment="1" applyProtection="1">
      <alignment horizontal="right" vertical="center"/>
      <protection locked="0"/>
    </xf>
    <xf numFmtId="0" fontId="13" fillId="0" borderId="105" xfId="0" applyFont="1" applyFill="1" applyBorder="1" applyAlignment="1">
      <alignment horizontal="right" vertical="center"/>
    </xf>
    <xf numFmtId="0" fontId="9" fillId="7" borderId="90" xfId="0" applyFont="1" applyFill="1" applyBorder="1" applyAlignment="1">
      <alignment vertical="center"/>
    </xf>
    <xf numFmtId="0" fontId="13" fillId="11" borderId="90" xfId="0" applyFont="1" applyFill="1" applyBorder="1" applyAlignment="1" applyProtection="1">
      <alignment horizontal="right" vertical="center"/>
      <protection locked="0"/>
    </xf>
    <xf numFmtId="0" fontId="9" fillId="11" borderId="90" xfId="0" applyFont="1" applyFill="1" applyBorder="1" applyAlignment="1">
      <alignment horizontal="right" vertical="center"/>
    </xf>
    <xf numFmtId="0" fontId="14" fillId="0" borderId="106" xfId="0" applyFont="1" applyFill="1" applyBorder="1" applyAlignment="1" applyProtection="1">
      <alignment horizontal="right" vertical="center"/>
      <protection locked="0"/>
    </xf>
    <xf numFmtId="0" fontId="14" fillId="0" borderId="107" xfId="0" applyFont="1" applyFill="1" applyBorder="1" applyAlignment="1">
      <alignment horizontal="right" vertical="center"/>
    </xf>
    <xf numFmtId="0" fontId="9" fillId="5" borderId="108" xfId="0" applyFont="1" applyFill="1" applyBorder="1" applyAlignment="1">
      <alignment vertical="center"/>
    </xf>
    <xf numFmtId="0" fontId="9" fillId="5" borderId="109" xfId="0" applyFont="1" applyFill="1" applyBorder="1" applyAlignment="1">
      <alignment vertical="center"/>
    </xf>
    <xf numFmtId="0" fontId="9" fillId="5" borderId="110" xfId="0" applyFont="1" applyFill="1" applyBorder="1" applyAlignment="1">
      <alignment vertical="center"/>
    </xf>
    <xf numFmtId="0" fontId="9" fillId="5" borderId="111" xfId="0" applyFont="1" applyFill="1" applyBorder="1" applyAlignment="1">
      <alignment vertical="center"/>
    </xf>
    <xf numFmtId="0" fontId="16" fillId="11" borderId="90" xfId="0" applyFont="1" applyFill="1" applyBorder="1" applyAlignment="1" applyProtection="1">
      <alignment vertical="center"/>
      <protection locked="0"/>
    </xf>
    <xf numFmtId="0" fontId="9" fillId="11" borderId="90" xfId="0" applyFont="1" applyFill="1" applyBorder="1" applyAlignment="1">
      <alignment vertical="center"/>
    </xf>
    <xf numFmtId="0" fontId="16" fillId="11" borderId="90" xfId="0" applyFont="1" applyFill="1" applyBorder="1" applyAlignment="1" applyProtection="1">
      <alignment vertical="center"/>
    </xf>
    <xf numFmtId="0" fontId="15" fillId="0" borderId="112" xfId="0" applyFont="1" applyFill="1" applyBorder="1" applyAlignment="1">
      <alignment vertical="center"/>
    </xf>
    <xf numFmtId="0" fontId="14" fillId="11" borderId="112" xfId="0" applyFont="1" applyFill="1" applyBorder="1" applyAlignment="1" applyProtection="1">
      <alignment horizontal="right" vertical="center"/>
      <protection locked="0"/>
    </xf>
    <xf numFmtId="0" fontId="15" fillId="11" borderId="113" xfId="0" applyFont="1" applyFill="1" applyBorder="1" applyAlignment="1">
      <alignment vertical="center"/>
    </xf>
    <xf numFmtId="0" fontId="9" fillId="8" borderId="91" xfId="0" applyFont="1" applyFill="1" applyBorder="1" applyAlignment="1">
      <alignment vertical="center"/>
    </xf>
    <xf numFmtId="0" fontId="10" fillId="8" borderId="91" xfId="0" applyFont="1" applyFill="1" applyBorder="1" applyAlignment="1">
      <alignment vertical="center"/>
    </xf>
    <xf numFmtId="0" fontId="8" fillId="6" borderId="93" xfId="0" applyFont="1" applyFill="1" applyBorder="1" applyAlignment="1">
      <alignment horizontal="left" vertical="center"/>
    </xf>
    <xf numFmtId="0" fontId="16" fillId="3" borderId="90" xfId="0" applyFont="1" applyFill="1" applyBorder="1" applyAlignment="1" applyProtection="1">
      <alignment vertical="center"/>
    </xf>
    <xf numFmtId="0" fontId="9" fillId="3" borderId="90" xfId="0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3" borderId="85" xfId="0" applyFont="1" applyFill="1" applyBorder="1" applyAlignment="1">
      <alignment vertical="center"/>
    </xf>
    <xf numFmtId="0" fontId="13" fillId="2" borderId="114" xfId="0" applyFont="1" applyFill="1" applyBorder="1" applyAlignment="1">
      <alignment vertical="center"/>
    </xf>
    <xf numFmtId="0" fontId="13" fillId="3" borderId="115" xfId="0" applyFont="1" applyFill="1" applyBorder="1" applyAlignment="1">
      <alignment vertical="center"/>
    </xf>
    <xf numFmtId="0" fontId="14" fillId="0" borderId="116" xfId="0" applyFont="1" applyFill="1" applyBorder="1" applyAlignment="1" applyProtection="1">
      <alignment vertical="center"/>
      <protection locked="0"/>
    </xf>
    <xf numFmtId="0" fontId="14" fillId="0" borderId="103" xfId="0" applyFont="1" applyFill="1" applyBorder="1" applyAlignment="1">
      <alignment vertical="center"/>
    </xf>
    <xf numFmtId="0" fontId="14" fillId="3" borderId="90" xfId="0" applyFont="1" applyFill="1" applyBorder="1" applyAlignment="1" applyProtection="1">
      <alignment vertical="center"/>
      <protection locked="0"/>
    </xf>
    <xf numFmtId="0" fontId="15" fillId="3" borderId="90" xfId="0" applyFont="1" applyFill="1" applyBorder="1" applyAlignment="1">
      <alignment vertical="center"/>
    </xf>
    <xf numFmtId="0" fontId="9" fillId="5" borderId="91" xfId="0" applyFont="1" applyFill="1" applyBorder="1" applyAlignment="1" applyProtection="1">
      <alignment horizontal="left" vertical="center"/>
    </xf>
    <xf numFmtId="0" fontId="9" fillId="5" borderId="92" xfId="0" applyFont="1" applyFill="1" applyBorder="1" applyAlignment="1" applyProtection="1">
      <alignment horizontal="left" vertical="center"/>
    </xf>
    <xf numFmtId="0" fontId="9" fillId="5" borderId="93" xfId="0" applyFont="1" applyFill="1" applyBorder="1" applyAlignment="1" applyProtection="1">
      <alignment horizontal="left" vertical="center"/>
    </xf>
    <xf numFmtId="0" fontId="13" fillId="0" borderId="117" xfId="0" applyFont="1" applyBorder="1" applyAlignment="1">
      <alignment vertical="center"/>
    </xf>
    <xf numFmtId="0" fontId="14" fillId="0" borderId="118" xfId="0" applyFont="1" applyBorder="1" applyAlignment="1" applyProtection="1">
      <alignment horizontal="right" vertical="center"/>
      <protection locked="0"/>
    </xf>
    <xf numFmtId="0" fontId="14" fillId="0" borderId="118" xfId="0" applyFont="1" applyBorder="1" applyAlignment="1">
      <alignment horizontal="right" vertical="center"/>
    </xf>
    <xf numFmtId="0" fontId="9" fillId="5" borderId="86" xfId="0" applyFont="1" applyFill="1" applyBorder="1" applyAlignment="1">
      <alignment horizontal="left" vertical="center"/>
    </xf>
    <xf numFmtId="0" fontId="9" fillId="5" borderId="119" xfId="0" applyFont="1" applyFill="1" applyBorder="1" applyAlignment="1">
      <alignment horizontal="left" vertical="center"/>
    </xf>
    <xf numFmtId="0" fontId="9" fillId="5" borderId="120" xfId="0" applyFont="1" applyFill="1" applyBorder="1" applyAlignment="1">
      <alignment horizontal="left" vertical="center"/>
    </xf>
    <xf numFmtId="0" fontId="9" fillId="5" borderId="121" xfId="0" applyFont="1" applyFill="1" applyBorder="1" applyAlignment="1">
      <alignment horizontal="left" vertical="center"/>
    </xf>
    <xf numFmtId="0" fontId="9" fillId="5" borderId="122" xfId="0" applyFont="1" applyFill="1" applyBorder="1" applyAlignment="1">
      <alignment horizontal="left" vertical="center"/>
    </xf>
    <xf numFmtId="0" fontId="16" fillId="5" borderId="90" xfId="0" applyFont="1" applyFill="1" applyBorder="1" applyAlignment="1" applyProtection="1">
      <alignment vertical="center"/>
    </xf>
    <xf numFmtId="0" fontId="9" fillId="5" borderId="90" xfId="0" applyFont="1" applyFill="1" applyBorder="1" applyAlignment="1">
      <alignment vertical="center"/>
    </xf>
    <xf numFmtId="0" fontId="13" fillId="0" borderId="99" xfId="0" applyFont="1" applyBorder="1" applyAlignment="1" applyProtection="1">
      <alignment horizontal="right" vertical="center"/>
      <protection locked="0"/>
    </xf>
    <xf numFmtId="0" fontId="13" fillId="0" borderId="99" xfId="0" applyFont="1" applyBorder="1" applyAlignment="1">
      <alignment horizontal="right" vertical="center"/>
    </xf>
    <xf numFmtId="0" fontId="14" fillId="3" borderId="115" xfId="0" applyFont="1" applyFill="1" applyBorder="1" applyAlignment="1">
      <alignment vertical="center"/>
    </xf>
    <xf numFmtId="0" fontId="13" fillId="0" borderId="118" xfId="0" applyFont="1" applyBorder="1" applyAlignment="1" applyProtection="1">
      <alignment horizontal="right" vertical="center"/>
      <protection locked="0"/>
    </xf>
    <xf numFmtId="0" fontId="13" fillId="0" borderId="118" xfId="0" applyFont="1" applyBorder="1" applyAlignment="1">
      <alignment horizontal="right" vertical="center"/>
    </xf>
    <xf numFmtId="0" fontId="9" fillId="5" borderId="108" xfId="0" applyFont="1" applyFill="1" applyBorder="1" applyAlignment="1">
      <alignment horizontal="left" vertical="center"/>
    </xf>
    <xf numFmtId="0" fontId="9" fillId="5" borderId="109" xfId="0" applyFont="1" applyFill="1" applyBorder="1" applyAlignment="1">
      <alignment horizontal="left" vertical="center"/>
    </xf>
    <xf numFmtId="0" fontId="16" fillId="5" borderId="123" xfId="0" applyFont="1" applyFill="1" applyBorder="1" applyAlignment="1" applyProtection="1">
      <alignment vertical="center"/>
    </xf>
    <xf numFmtId="0" fontId="10" fillId="5" borderId="90" xfId="0" applyFont="1" applyFill="1" applyBorder="1" applyAlignment="1">
      <alignment vertical="center"/>
    </xf>
    <xf numFmtId="0" fontId="14" fillId="0" borderId="124" xfId="0" applyFont="1" applyBorder="1" applyAlignment="1">
      <alignment vertical="center"/>
    </xf>
    <xf numFmtId="0" fontId="14" fillId="0" borderId="125" xfId="0" applyFont="1" applyBorder="1" applyAlignment="1" applyProtection="1">
      <alignment horizontal="right" vertical="center"/>
      <protection locked="0"/>
    </xf>
    <xf numFmtId="0" fontId="14" fillId="0" borderId="126" xfId="0" applyFont="1" applyBorder="1" applyAlignment="1">
      <alignment horizontal="right" vertical="center"/>
    </xf>
    <xf numFmtId="0" fontId="14" fillId="5" borderId="127" xfId="0" applyFont="1" applyFill="1" applyBorder="1" applyAlignment="1" applyProtection="1">
      <alignment horizontal="right" vertical="center"/>
      <protection locked="0"/>
    </xf>
    <xf numFmtId="0" fontId="15" fillId="5" borderId="90" xfId="0" applyFont="1" applyFill="1" applyBorder="1" applyAlignment="1">
      <alignment vertical="center"/>
    </xf>
    <xf numFmtId="0" fontId="13" fillId="0" borderId="128" xfId="0" applyFont="1" applyBorder="1" applyAlignment="1">
      <alignment vertical="center"/>
    </xf>
    <xf numFmtId="0" fontId="14" fillId="0" borderId="129" xfId="0" applyFont="1" applyBorder="1" applyAlignment="1" applyProtection="1">
      <alignment horizontal="right" vertical="center"/>
      <protection locked="0"/>
    </xf>
    <xf numFmtId="0" fontId="14" fillId="0" borderId="130" xfId="0" applyFont="1" applyBorder="1" applyAlignment="1">
      <alignment horizontal="right" vertical="center"/>
    </xf>
    <xf numFmtId="0" fontId="9" fillId="5" borderId="90" xfId="0" applyFont="1" applyFill="1" applyBorder="1" applyAlignment="1" applyProtection="1">
      <alignment horizontal="left" vertical="center"/>
    </xf>
    <xf numFmtId="0" fontId="14" fillId="0" borderId="131" xfId="0" applyFont="1" applyBorder="1" applyAlignment="1">
      <alignment vertical="center"/>
    </xf>
    <xf numFmtId="0" fontId="15" fillId="5" borderId="132" xfId="0" applyFont="1" applyFill="1" applyBorder="1" applyAlignment="1">
      <alignment vertical="center"/>
    </xf>
    <xf numFmtId="0" fontId="10" fillId="8" borderId="90" xfId="0" applyFont="1" applyFill="1" applyBorder="1" applyAlignment="1">
      <alignment vertical="center"/>
    </xf>
    <xf numFmtId="0" fontId="16" fillId="3" borderId="92" xfId="0" applyFont="1" applyFill="1" applyBorder="1" applyAlignment="1" applyProtection="1">
      <alignment vertical="center"/>
    </xf>
    <xf numFmtId="0" fontId="10" fillId="3" borderId="90" xfId="0" applyFont="1" applyFill="1" applyBorder="1" applyAlignment="1" applyProtection="1">
      <alignment vertical="center"/>
    </xf>
    <xf numFmtId="0" fontId="22" fillId="11" borderId="90" xfId="0" applyFont="1" applyFill="1" applyBorder="1" applyAlignment="1">
      <alignment vertical="center"/>
    </xf>
    <xf numFmtId="0" fontId="10" fillId="10" borderId="91" xfId="0" applyFont="1" applyFill="1" applyBorder="1" applyAlignment="1">
      <alignment horizontal="left" vertical="center"/>
    </xf>
    <xf numFmtId="0" fontId="10" fillId="10" borderId="92" xfId="0" applyFont="1" applyFill="1" applyBorder="1" applyAlignment="1">
      <alignment horizontal="left" vertical="center"/>
    </xf>
    <xf numFmtId="0" fontId="10" fillId="10" borderId="93" xfId="0" applyFont="1" applyFill="1" applyBorder="1" applyAlignment="1">
      <alignment horizontal="left" vertical="center"/>
    </xf>
    <xf numFmtId="0" fontId="24" fillId="0" borderId="133" xfId="0" applyFont="1" applyBorder="1" applyAlignment="1">
      <alignment vertical="center"/>
    </xf>
    <xf numFmtId="0" fontId="9" fillId="0" borderId="91" xfId="0" applyFont="1" applyBorder="1" applyAlignment="1" applyProtection="1">
      <alignment horizontal="center" vertical="center"/>
      <protection locked="0"/>
    </xf>
    <xf numFmtId="0" fontId="9" fillId="0" borderId="92" xfId="0" applyFont="1" applyBorder="1" applyAlignment="1" applyProtection="1">
      <alignment horizontal="center" vertical="center"/>
      <protection locked="0"/>
    </xf>
    <xf numFmtId="0" fontId="9" fillId="0" borderId="93" xfId="0" applyFont="1" applyBorder="1" applyAlignment="1" applyProtection="1">
      <alignment horizontal="center" vertical="center"/>
      <protection locked="0"/>
    </xf>
    <xf numFmtId="0" fontId="16" fillId="3" borderId="91" xfId="0" applyFont="1" applyFill="1" applyBorder="1" applyAlignment="1" applyProtection="1">
      <alignment horizontal="center" vertical="center"/>
      <protection locked="0"/>
    </xf>
    <xf numFmtId="0" fontId="16" fillId="3" borderId="93" xfId="0" applyFont="1" applyFill="1" applyBorder="1" applyAlignment="1" applyProtection="1">
      <alignment horizontal="center" vertical="center"/>
      <protection locked="0"/>
    </xf>
    <xf numFmtId="0" fontId="24" fillId="0" borderId="134" xfId="0" applyFont="1" applyBorder="1" applyAlignment="1" applyProtection="1">
      <alignment vertical="center"/>
      <protection locked="0"/>
    </xf>
    <xf numFmtId="0" fontId="16" fillId="0" borderId="92" xfId="0" applyFont="1" applyBorder="1" applyAlignment="1" applyProtection="1">
      <alignment horizontal="left" vertical="top" wrapText="1"/>
    </xf>
    <xf numFmtId="0" fontId="16" fillId="0" borderId="93" xfId="0" applyFont="1" applyBorder="1" applyAlignment="1" applyProtection="1">
      <alignment horizontal="left" vertical="top" wrapText="1"/>
    </xf>
    <xf numFmtId="0" fontId="16" fillId="3" borderId="93" xfId="0" applyFont="1" applyFill="1" applyBorder="1" applyAlignment="1" applyProtection="1">
      <alignment horizontal="center" vertical="center"/>
    </xf>
    <xf numFmtId="0" fontId="12" fillId="0" borderId="72" xfId="0" applyFont="1" applyBorder="1" applyAlignment="1" applyProtection="1">
      <alignment horizontal="right"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EC8946"/>
      <color rgb="FFE1FDFF"/>
      <color rgb="FFDDDDDD"/>
      <color rgb="FFCCFFCC"/>
      <color rgb="FFFFFFCC"/>
      <color rgb="FFFF7C80"/>
      <color rgb="FF99FF66"/>
      <color rgb="FF009900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380999</xdr:colOff>
      <xdr:row>3</xdr:row>
      <xdr:rowOff>69273</xdr:rowOff>
    </xdr:from>
    <xdr:to>
      <xdr:col>4</xdr:col>
      <xdr:colOff>380999</xdr:colOff>
      <xdr:row>7</xdr:row>
      <xdr:rowOff>225137</xdr:rowOff>
    </xdr:to>
    <xdr:cxnSp macro="">
      <xdr:nvCxnSpPr>
        <xdr:cNvPr id="3" name="Connector de fletxa recta 2">
          <a:extLst>
            <a:ext uri="{FF2B5EF4-FFF2-40B4-BE49-F238E27FC236}">
              <a16:creationId xmlns:a16="http://schemas.microsoft.com/office/drawing/2014/main" id="{426DA619-2239-4735-8D9E-446C8B247401}"/>
            </a:ext>
          </a:extLst>
        </xdr:cNvPr>
        <xdr:cNvCxnSpPr/>
      </xdr:nvCxnSpPr>
      <xdr:spPr>
        <a:xfrm>
          <a:off x="8875567" y="1039091"/>
          <a:ext cx="0" cy="1056410"/>
        </a:xfrm>
        <a:prstGeom prst="straightConnector1">
          <a:avLst/>
        </a:prstGeom>
        <a:ln w="38100">
          <a:solidFill>
            <a:srgbClr val="002060"/>
          </a:solidFill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464127</xdr:colOff>
      <xdr:row>3</xdr:row>
      <xdr:rowOff>51955</xdr:rowOff>
    </xdr:from>
    <xdr:to>
      <xdr:col>5</xdr:col>
      <xdr:colOff>464127</xdr:colOff>
      <xdr:row>7</xdr:row>
      <xdr:rowOff>213014</xdr:rowOff>
    </xdr:to>
    <xdr:cxnSp macro="">
      <xdr:nvCxnSpPr>
        <xdr:cNvPr id="4" name="Connector de fletxa recta 3">
          <a:extLst>
            <a:ext uri="{FF2B5EF4-FFF2-40B4-BE49-F238E27FC236}">
              <a16:creationId xmlns:a16="http://schemas.microsoft.com/office/drawing/2014/main" id="{9EA58F94-71C2-4FE2-B566-D11FF794C977}"/>
            </a:ext>
          </a:extLst>
        </xdr:cNvPr>
        <xdr:cNvCxnSpPr/>
      </xdr:nvCxnSpPr>
      <xdr:spPr>
        <a:xfrm>
          <a:off x="9772650" y="1021773"/>
          <a:ext cx="0" cy="1061605"/>
        </a:xfrm>
        <a:prstGeom prst="straightConnector1">
          <a:avLst/>
        </a:prstGeom>
        <a:ln w="38100">
          <a:solidFill>
            <a:srgbClr val="002060"/>
          </a:solidFill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8659</xdr:colOff>
      <xdr:row>0</xdr:row>
      <xdr:rowOff>25977</xdr:rowOff>
    </xdr:from>
    <xdr:to>
      <xdr:col>0</xdr:col>
      <xdr:colOff>1853334</xdr:colOff>
      <xdr:row>0</xdr:row>
      <xdr:rowOff>368877</xdr:rowOff>
    </xdr:to>
    <xdr:pic>
      <xdr:nvPicPr>
        <xdr:cNvPr id="5" name="Imatge 4">
          <a:extLst>
            <a:ext uri="{FF2B5EF4-FFF2-40B4-BE49-F238E27FC236}">
              <a16:creationId xmlns:a16="http://schemas.microsoft.com/office/drawing/2014/main" id="{C9C1767E-0A59-4B59-B003-F631DC4A48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" y="25977"/>
          <a:ext cx="1844675" cy="342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3"/>
  <sheetViews>
    <sheetView showGridLines="0" tabSelected="1" zoomScaleNormal="100" zoomScaleSheetLayoutView="100" zoomScalePageLayoutView="50" workbookViewId="0">
      <selection activeCell="K9" sqref="K9"/>
    </sheetView>
  </sheetViews>
  <sheetFormatPr defaultColWidth="7" defaultRowHeight="15" x14ac:dyDescent="0.25"/>
  <cols>
    <col min="1" max="1" width="92.85546875" style="2" customWidth="1"/>
    <col min="2" max="2" width="11" style="2" customWidth="1"/>
    <col min="3" max="4" width="12.140625" style="2" customWidth="1"/>
    <col min="5" max="5" width="13.7109375" style="2" customWidth="1"/>
    <col min="6" max="6" width="13.28515625" style="2" customWidth="1"/>
    <col min="7" max="252" width="11.42578125" style="2" customWidth="1"/>
    <col min="253" max="253" width="89.140625" style="2" bestFit="1" customWidth="1"/>
    <col min="254" max="254" width="8.28515625" style="2" customWidth="1"/>
    <col min="255" max="255" width="7.85546875" style="2" customWidth="1"/>
    <col min="256" max="16384" width="7" style="2"/>
  </cols>
  <sheetData>
    <row r="1" spans="1:6" ht="39" customHeight="1" thickBot="1" x14ac:dyDescent="0.3"/>
    <row r="2" spans="1:6" ht="42.95" customHeight="1" thickBot="1" x14ac:dyDescent="0.3">
      <c r="A2" s="218" t="s">
        <v>91</v>
      </c>
      <c r="B2" s="219"/>
      <c r="C2" s="219"/>
      <c r="D2" s="220"/>
      <c r="E2" s="203" t="s">
        <v>44</v>
      </c>
      <c r="F2" s="221"/>
    </row>
    <row r="3" spans="1:6" ht="42.95" customHeight="1" thickBot="1" x14ac:dyDescent="0.3">
      <c r="A3" s="218" t="s">
        <v>20</v>
      </c>
      <c r="B3" s="219"/>
      <c r="C3" s="219"/>
      <c r="D3" s="220"/>
      <c r="E3" s="204" t="s">
        <v>45</v>
      </c>
      <c r="F3" s="172"/>
    </row>
    <row r="4" spans="1:6" s="1" customFormat="1" ht="21.75" customHeight="1" thickBot="1" x14ac:dyDescent="0.3">
      <c r="A4" s="222" t="s">
        <v>31</v>
      </c>
      <c r="B4" s="223"/>
      <c r="C4" s="224"/>
      <c r="D4" s="225"/>
      <c r="E4" s="205"/>
      <c r="F4" s="9"/>
    </row>
    <row r="5" spans="1:6" s="1" customFormat="1" ht="21.75" customHeight="1" thickBot="1" x14ac:dyDescent="0.3">
      <c r="A5" s="206" t="s">
        <v>32</v>
      </c>
      <c r="B5" s="222" t="s">
        <v>29</v>
      </c>
      <c r="C5" s="223"/>
      <c r="D5" s="225"/>
      <c r="E5" s="205"/>
      <c r="F5" s="9"/>
    </row>
    <row r="6" spans="1:6" s="1" customFormat="1" ht="21.75" customHeight="1" thickBot="1" x14ac:dyDescent="0.3">
      <c r="A6" s="222" t="s">
        <v>33</v>
      </c>
      <c r="B6" s="223"/>
      <c r="C6" s="224"/>
      <c r="D6" s="225"/>
      <c r="E6" s="205"/>
      <c r="F6" s="9"/>
    </row>
    <row r="7" spans="1:6" s="1" customFormat="1" ht="21.75" customHeight="1" thickBot="1" x14ac:dyDescent="0.3">
      <c r="A7" s="226" t="s">
        <v>34</v>
      </c>
      <c r="B7" s="227" t="s">
        <v>30</v>
      </c>
      <c r="C7" s="228"/>
      <c r="D7" s="229"/>
      <c r="E7" s="205"/>
      <c r="F7" s="9"/>
    </row>
    <row r="8" spans="1:6" s="1" customFormat="1" ht="27.75" customHeight="1" thickBot="1" x14ac:dyDescent="0.3">
      <c r="A8" s="226" t="s">
        <v>35</v>
      </c>
      <c r="B8" s="334" t="s">
        <v>61</v>
      </c>
      <c r="C8" s="228"/>
      <c r="D8" s="229"/>
      <c r="E8" s="10"/>
      <c r="F8" s="207"/>
    </row>
    <row r="9" spans="1:6" s="1" customFormat="1" ht="29.25" customHeight="1" thickBot="1" x14ac:dyDescent="0.3">
      <c r="A9" s="208" t="s">
        <v>24</v>
      </c>
      <c r="B9" s="209" t="s">
        <v>63</v>
      </c>
      <c r="C9" s="11" t="s">
        <v>0</v>
      </c>
      <c r="D9" s="12" t="s">
        <v>1</v>
      </c>
      <c r="E9" s="13" t="s">
        <v>42</v>
      </c>
      <c r="F9" s="14" t="s">
        <v>43</v>
      </c>
    </row>
    <row r="10" spans="1:6" ht="15" customHeight="1" thickBot="1" x14ac:dyDescent="0.3">
      <c r="A10" s="230" t="s">
        <v>16</v>
      </c>
      <c r="B10" s="231"/>
      <c r="C10" s="231"/>
      <c r="D10" s="232"/>
      <c r="E10" s="233"/>
      <c r="F10" s="234"/>
    </row>
    <row r="11" spans="1:6" ht="15" customHeight="1" thickBot="1" x14ac:dyDescent="0.3">
      <c r="A11" s="235" t="s">
        <v>85</v>
      </c>
      <c r="B11" s="236"/>
      <c r="C11" s="237">
        <v>1</v>
      </c>
      <c r="D11" s="8">
        <f t="shared" ref="D11:D17" si="0">B11*C11</f>
        <v>0</v>
      </c>
      <c r="E11" s="238"/>
      <c r="F11" s="187">
        <f>C11*E11</f>
        <v>0</v>
      </c>
    </row>
    <row r="12" spans="1:6" ht="15" customHeight="1" thickBot="1" x14ac:dyDescent="0.3">
      <c r="A12" s="239" t="s">
        <v>86</v>
      </c>
      <c r="B12" s="240"/>
      <c r="C12" s="241">
        <v>2</v>
      </c>
      <c r="D12" s="8">
        <f t="shared" si="0"/>
        <v>0</v>
      </c>
      <c r="E12" s="242"/>
      <c r="F12" s="187">
        <f>C12*E12</f>
        <v>0</v>
      </c>
    </row>
    <row r="13" spans="1:6" ht="15" customHeight="1" thickBot="1" x14ac:dyDescent="0.3">
      <c r="A13" s="239" t="s">
        <v>87</v>
      </c>
      <c r="B13" s="240"/>
      <c r="C13" s="241">
        <v>4</v>
      </c>
      <c r="D13" s="8">
        <f t="shared" si="0"/>
        <v>0</v>
      </c>
      <c r="E13" s="242"/>
      <c r="F13" s="187">
        <f t="shared" ref="F13:F18" si="1">C13*E13</f>
        <v>0</v>
      </c>
    </row>
    <row r="14" spans="1:6" ht="15" customHeight="1" thickBot="1" x14ac:dyDescent="0.3">
      <c r="A14" s="239" t="s">
        <v>88</v>
      </c>
      <c r="B14" s="240"/>
      <c r="C14" s="241">
        <v>6</v>
      </c>
      <c r="D14" s="8">
        <f t="shared" si="0"/>
        <v>0</v>
      </c>
      <c r="E14" s="242"/>
      <c r="F14" s="187">
        <f t="shared" si="1"/>
        <v>0</v>
      </c>
    </row>
    <row r="15" spans="1:6" ht="15" customHeight="1" thickBot="1" x14ac:dyDescent="0.3">
      <c r="A15" s="239" t="s">
        <v>89</v>
      </c>
      <c r="B15" s="240"/>
      <c r="C15" s="241">
        <v>3</v>
      </c>
      <c r="D15" s="8">
        <f t="shared" si="0"/>
        <v>0</v>
      </c>
      <c r="E15" s="242"/>
      <c r="F15" s="187">
        <f t="shared" si="1"/>
        <v>0</v>
      </c>
    </row>
    <row r="16" spans="1:6" ht="15" customHeight="1" thickBot="1" x14ac:dyDescent="0.3">
      <c r="A16" s="239" t="s">
        <v>122</v>
      </c>
      <c r="B16" s="240"/>
      <c r="C16" s="241">
        <v>1</v>
      </c>
      <c r="D16" s="8">
        <f t="shared" si="0"/>
        <v>0</v>
      </c>
      <c r="E16" s="242"/>
      <c r="F16" s="187">
        <f t="shared" si="1"/>
        <v>0</v>
      </c>
    </row>
    <row r="17" spans="1:6" ht="15" customHeight="1" thickBot="1" x14ac:dyDescent="0.3">
      <c r="A17" s="243" t="s">
        <v>123</v>
      </c>
      <c r="B17" s="240"/>
      <c r="C17" s="241">
        <v>1</v>
      </c>
      <c r="D17" s="8">
        <f t="shared" si="0"/>
        <v>0</v>
      </c>
      <c r="E17" s="242"/>
      <c r="F17" s="187">
        <f t="shared" si="1"/>
        <v>0</v>
      </c>
    </row>
    <row r="18" spans="1:6" s="6" customFormat="1" ht="15" customHeight="1" thickBot="1" x14ac:dyDescent="0.3">
      <c r="A18" s="244" t="s">
        <v>90</v>
      </c>
      <c r="B18" s="245"/>
      <c r="C18" s="246">
        <v>1</v>
      </c>
      <c r="D18" s="8">
        <f>B18*C18</f>
        <v>0</v>
      </c>
      <c r="E18" s="247"/>
      <c r="F18" s="187">
        <f t="shared" si="1"/>
        <v>0</v>
      </c>
    </row>
    <row r="19" spans="1:6" s="4" customFormat="1" ht="15" customHeight="1" thickBot="1" x14ac:dyDescent="0.3">
      <c r="A19" s="248" t="s">
        <v>92</v>
      </c>
      <c r="B19" s="249"/>
      <c r="C19" s="250"/>
      <c r="D19" s="8">
        <f>IF((D20+D21+D22)&gt;20,20,(D20+D21+D22))</f>
        <v>0</v>
      </c>
      <c r="E19" s="251"/>
      <c r="F19" s="252">
        <f>IF((F20+F21+F22)&gt;20,20,(F20+F21+F22))</f>
        <v>0</v>
      </c>
    </row>
    <row r="20" spans="1:6" ht="15" customHeight="1" x14ac:dyDescent="0.25">
      <c r="A20" s="15" t="s">
        <v>72</v>
      </c>
      <c r="B20" s="16"/>
      <c r="C20" s="17">
        <v>1</v>
      </c>
      <c r="D20" s="18">
        <f>B20*C20</f>
        <v>0</v>
      </c>
      <c r="E20" s="188"/>
      <c r="F20" s="189">
        <f>C20*E20</f>
        <v>0</v>
      </c>
    </row>
    <row r="21" spans="1:6" ht="15" customHeight="1" x14ac:dyDescent="0.25">
      <c r="A21" s="21" t="s">
        <v>73</v>
      </c>
      <c r="B21" s="22"/>
      <c r="C21" s="23">
        <v>0.7</v>
      </c>
      <c r="D21" s="24">
        <f>B21*C21</f>
        <v>0</v>
      </c>
      <c r="E21" s="190"/>
      <c r="F21" s="191">
        <f>C21*E21</f>
        <v>0</v>
      </c>
    </row>
    <row r="22" spans="1:6" ht="15" customHeight="1" thickBot="1" x14ac:dyDescent="0.3">
      <c r="A22" s="25" t="s">
        <v>74</v>
      </c>
      <c r="B22" s="26"/>
      <c r="C22" s="27">
        <v>0.5</v>
      </c>
      <c r="D22" s="28">
        <f>B22*C22</f>
        <v>0</v>
      </c>
      <c r="E22" s="192"/>
      <c r="F22" s="193">
        <f>C22*E22</f>
        <v>0</v>
      </c>
    </row>
    <row r="23" spans="1:6" ht="15" customHeight="1" thickBot="1" x14ac:dyDescent="0.3">
      <c r="A23" s="253" t="s">
        <v>22</v>
      </c>
      <c r="B23" s="254"/>
      <c r="C23" s="255">
        <v>0.5</v>
      </c>
      <c r="D23" s="256">
        <f>B23*C23</f>
        <v>0</v>
      </c>
      <c r="E23" s="257"/>
      <c r="F23" s="258">
        <f>C23*E23</f>
        <v>0</v>
      </c>
    </row>
    <row r="24" spans="1:6" ht="15" customHeight="1" x14ac:dyDescent="0.25">
      <c r="A24" s="30" t="s">
        <v>23</v>
      </c>
      <c r="B24" s="259"/>
      <c r="C24" s="260">
        <v>0.25</v>
      </c>
      <c r="D24" s="200">
        <f>B24*C24</f>
        <v>0</v>
      </c>
      <c r="E24" s="201"/>
      <c r="F24" s="202">
        <f>C24*E24</f>
        <v>0</v>
      </c>
    </row>
    <row r="25" spans="1:6" ht="15" customHeight="1" thickBot="1" x14ac:dyDescent="0.3">
      <c r="A25" s="261" t="s">
        <v>93</v>
      </c>
      <c r="B25" s="262"/>
      <c r="C25" s="262"/>
      <c r="D25" s="263"/>
      <c r="E25" s="263"/>
      <c r="F25" s="264"/>
    </row>
    <row r="26" spans="1:6" ht="15" customHeight="1" thickBot="1" x14ac:dyDescent="0.3">
      <c r="A26" s="248" t="s">
        <v>12</v>
      </c>
      <c r="B26" s="249"/>
      <c r="C26" s="250"/>
      <c r="D26" s="256">
        <f>D27+D28</f>
        <v>0</v>
      </c>
      <c r="E26" s="265"/>
      <c r="F26" s="266">
        <f>F27+F28</f>
        <v>0</v>
      </c>
    </row>
    <row r="27" spans="1:6" ht="15" customHeight="1" x14ac:dyDescent="0.25">
      <c r="A27" s="31" t="s">
        <v>75</v>
      </c>
      <c r="B27" s="32"/>
      <c r="C27" s="33">
        <v>0.2</v>
      </c>
      <c r="D27" s="34">
        <f>B27*C27</f>
        <v>0</v>
      </c>
      <c r="E27" s="188"/>
      <c r="F27" s="194">
        <f>C27*E27</f>
        <v>0</v>
      </c>
    </row>
    <row r="28" spans="1:6" ht="15" customHeight="1" thickBot="1" x14ac:dyDescent="0.3">
      <c r="A28" s="35" t="s">
        <v>76</v>
      </c>
      <c r="B28" s="36"/>
      <c r="C28" s="37">
        <v>0.1</v>
      </c>
      <c r="D28" s="38">
        <f>B28*C28</f>
        <v>0</v>
      </c>
      <c r="E28" s="192"/>
      <c r="F28" s="193">
        <f>C28*E28</f>
        <v>0</v>
      </c>
    </row>
    <row r="29" spans="1:6" ht="15" customHeight="1" thickBot="1" x14ac:dyDescent="0.3">
      <c r="A29" s="248" t="s">
        <v>6</v>
      </c>
      <c r="B29" s="249"/>
      <c r="C29" s="250"/>
      <c r="D29" s="256">
        <f>D30+D31</f>
        <v>0</v>
      </c>
      <c r="E29" s="267"/>
      <c r="F29" s="266">
        <f>F30+F31</f>
        <v>0</v>
      </c>
    </row>
    <row r="30" spans="1:6" ht="15" customHeight="1" x14ac:dyDescent="0.25">
      <c r="A30" s="31" t="s">
        <v>46</v>
      </c>
      <c r="B30" s="16"/>
      <c r="C30" s="39">
        <v>0.3</v>
      </c>
      <c r="D30" s="40">
        <f>B30*C30</f>
        <v>0</v>
      </c>
      <c r="E30" s="19"/>
      <c r="F30" s="20">
        <f>C30*E30</f>
        <v>0</v>
      </c>
    </row>
    <row r="31" spans="1:6" ht="15" customHeight="1" thickBot="1" x14ac:dyDescent="0.3">
      <c r="A31" s="35" t="s">
        <v>47</v>
      </c>
      <c r="B31" s="36"/>
      <c r="C31" s="37">
        <v>0.5</v>
      </c>
      <c r="D31" s="38">
        <f>B31*C31</f>
        <v>0</v>
      </c>
      <c r="E31" s="29"/>
      <c r="F31" s="41">
        <f>C31*E31</f>
        <v>0</v>
      </c>
    </row>
    <row r="32" spans="1:6" s="5" customFormat="1" ht="15" customHeight="1" thickBot="1" x14ac:dyDescent="0.3">
      <c r="A32" s="248" t="s">
        <v>14</v>
      </c>
      <c r="B32" s="249"/>
      <c r="C32" s="250"/>
      <c r="D32" s="256">
        <f>D33</f>
        <v>0</v>
      </c>
      <c r="E32" s="267"/>
      <c r="F32" s="266">
        <f>F33</f>
        <v>0</v>
      </c>
    </row>
    <row r="33" spans="1:6" s="5" customFormat="1" ht="15" customHeight="1" thickBot="1" x14ac:dyDescent="0.3">
      <c r="A33" s="42" t="s">
        <v>48</v>
      </c>
      <c r="B33" s="43"/>
      <c r="C33" s="44">
        <v>0.1</v>
      </c>
      <c r="D33" s="268">
        <f>IF((B33*C33)&gt;5,5,(B33*C33))</f>
        <v>0</v>
      </c>
      <c r="E33" s="269"/>
      <c r="F33" s="270">
        <f>IF((C33*E33)&gt;5,5,(C33*E33))</f>
        <v>0</v>
      </c>
    </row>
    <row r="34" spans="1:6" ht="15" customHeight="1" thickBot="1" x14ac:dyDescent="0.3">
      <c r="A34" s="142"/>
      <c r="B34" s="143"/>
      <c r="C34" s="143"/>
      <c r="D34" s="143"/>
      <c r="E34" s="143"/>
      <c r="F34" s="144"/>
    </row>
    <row r="35" spans="1:6" ht="15" customHeight="1" thickTop="1" thickBot="1" x14ac:dyDescent="0.3">
      <c r="A35" s="271" t="s">
        <v>2</v>
      </c>
      <c r="B35" s="271"/>
      <c r="C35" s="271"/>
      <c r="D35" s="272">
        <f>D11+D12+D13+D14+D15+D16+D17+D18+D19+D23+D24+D26+D29+D32</f>
        <v>0</v>
      </c>
      <c r="E35" s="45"/>
      <c r="F35" s="46">
        <f>F11+F12+F13+F14+F15+F16+F17+F18+F19+F23+F24+F26+F29+F32</f>
        <v>0</v>
      </c>
    </row>
    <row r="36" spans="1:6" ht="15" customHeight="1" thickBot="1" x14ac:dyDescent="0.3">
      <c r="A36" s="210"/>
      <c r="B36" s="154"/>
      <c r="C36" s="154"/>
      <c r="D36" s="154"/>
      <c r="E36" s="154"/>
      <c r="F36" s="155"/>
    </row>
    <row r="37" spans="1:6" ht="15" customHeight="1" thickBot="1" x14ac:dyDescent="0.3">
      <c r="A37" s="230" t="s">
        <v>17</v>
      </c>
      <c r="B37" s="231"/>
      <c r="C37" s="231"/>
      <c r="D37" s="232"/>
      <c r="E37" s="230"/>
      <c r="F37" s="273"/>
    </row>
    <row r="38" spans="1:6" ht="15" customHeight="1" thickBot="1" x14ac:dyDescent="0.3">
      <c r="A38" s="145" t="s">
        <v>36</v>
      </c>
      <c r="B38" s="146"/>
      <c r="C38" s="147"/>
      <c r="D38" s="8">
        <f>D39+D40+D42+D43</f>
        <v>0</v>
      </c>
      <c r="E38" s="137"/>
      <c r="F38" s="47">
        <f>F39+F40+F42+F43</f>
        <v>0</v>
      </c>
    </row>
    <row r="39" spans="1:6" ht="15" customHeight="1" x14ac:dyDescent="0.25">
      <c r="A39" s="48" t="s">
        <v>65</v>
      </c>
      <c r="B39" s="16"/>
      <c r="C39" s="17">
        <v>0.1</v>
      </c>
      <c r="D39" s="49">
        <f>IF((B39*C39)&gt;5,5,(B39*C39))</f>
        <v>0</v>
      </c>
      <c r="E39" s="50"/>
      <c r="F39" s="51">
        <f>IF((C39*E39)&gt;5,5,(C39*E39))</f>
        <v>0</v>
      </c>
    </row>
    <row r="40" spans="1:6" ht="15" customHeight="1" x14ac:dyDescent="0.25">
      <c r="A40" s="52" t="s">
        <v>66</v>
      </c>
      <c r="B40" s="22"/>
      <c r="C40" s="23">
        <v>0.2</v>
      </c>
      <c r="D40" s="53">
        <f>IF((B40*C40)&gt;10,10,(B40*C40))</f>
        <v>0</v>
      </c>
      <c r="E40" s="54"/>
      <c r="F40" s="55">
        <f>IF((C40*E40)&gt;10,10,C40*E40)</f>
        <v>0</v>
      </c>
    </row>
    <row r="41" spans="1:6" ht="15" customHeight="1" x14ac:dyDescent="0.25">
      <c r="A41" s="159" t="s">
        <v>37</v>
      </c>
      <c r="B41" s="160"/>
      <c r="C41" s="160"/>
      <c r="D41" s="160"/>
      <c r="E41" s="160"/>
      <c r="F41" s="161"/>
    </row>
    <row r="42" spans="1:6" ht="15" customHeight="1" x14ac:dyDescent="0.25">
      <c r="A42" s="52" t="s">
        <v>67</v>
      </c>
      <c r="B42" s="22"/>
      <c r="C42" s="23">
        <v>0.5</v>
      </c>
      <c r="D42" s="53">
        <f>B42*C42</f>
        <v>0</v>
      </c>
      <c r="E42" s="56"/>
      <c r="F42" s="57">
        <f>C42*E42</f>
        <v>0</v>
      </c>
    </row>
    <row r="43" spans="1:6" ht="15" customHeight="1" thickBot="1" x14ac:dyDescent="0.3">
      <c r="A43" s="58" t="s">
        <v>68</v>
      </c>
      <c r="B43" s="59"/>
      <c r="C43" s="60">
        <v>1</v>
      </c>
      <c r="D43" s="61">
        <f>B43*C43</f>
        <v>0</v>
      </c>
      <c r="E43" s="62"/>
      <c r="F43" s="63">
        <f>C43*E43</f>
        <v>0</v>
      </c>
    </row>
    <row r="44" spans="1:6" ht="15" customHeight="1" thickBot="1" x14ac:dyDescent="0.3">
      <c r="A44" s="248" t="s">
        <v>25</v>
      </c>
      <c r="B44" s="249"/>
      <c r="C44" s="250"/>
      <c r="D44" s="256">
        <f>D45+D46</f>
        <v>0</v>
      </c>
      <c r="E44" s="274"/>
      <c r="F44" s="275">
        <f>F45+F46</f>
        <v>0</v>
      </c>
    </row>
    <row r="45" spans="1:6" ht="15" customHeight="1" x14ac:dyDescent="0.25">
      <c r="A45" s="48" t="s">
        <v>69</v>
      </c>
      <c r="B45" s="16"/>
      <c r="C45" s="17">
        <v>0.5</v>
      </c>
      <c r="D45" s="276">
        <f>B45*C45</f>
        <v>0</v>
      </c>
      <c r="E45" s="64"/>
      <c r="F45" s="277">
        <f>C45*E45</f>
        <v>0</v>
      </c>
    </row>
    <row r="46" spans="1:6" ht="15" customHeight="1" thickBot="1" x14ac:dyDescent="0.3">
      <c r="A46" s="58" t="s">
        <v>70</v>
      </c>
      <c r="B46" s="59"/>
      <c r="C46" s="60">
        <v>1</v>
      </c>
      <c r="D46" s="61">
        <f>B46*C46</f>
        <v>0</v>
      </c>
      <c r="E46" s="62"/>
      <c r="F46" s="63">
        <f>C46*E46</f>
        <v>0</v>
      </c>
    </row>
    <row r="47" spans="1:6" ht="15" customHeight="1" thickBot="1" x14ac:dyDescent="0.3">
      <c r="A47" s="248" t="s">
        <v>27</v>
      </c>
      <c r="B47" s="249"/>
      <c r="C47" s="250"/>
      <c r="D47" s="256">
        <f>D48+D49+D50+D51+D52+D53+D54</f>
        <v>0</v>
      </c>
      <c r="E47" s="274"/>
      <c r="F47" s="275">
        <f>F48+F49+F50+F51+F52+F53+F54</f>
        <v>0</v>
      </c>
    </row>
    <row r="48" spans="1:6" ht="15" customHeight="1" x14ac:dyDescent="0.25">
      <c r="A48" s="48" t="s">
        <v>49</v>
      </c>
      <c r="B48" s="16"/>
      <c r="C48" s="17">
        <f>B48</f>
        <v>0</v>
      </c>
      <c r="D48" s="276">
        <f>C48</f>
        <v>0</v>
      </c>
      <c r="E48" s="65"/>
      <c r="F48" s="66">
        <f>E48</f>
        <v>0</v>
      </c>
    </row>
    <row r="49" spans="1:6" ht="15" customHeight="1" x14ac:dyDescent="0.25">
      <c r="A49" s="52" t="s">
        <v>50</v>
      </c>
      <c r="B49" s="22"/>
      <c r="C49" s="17">
        <f>B49</f>
        <v>0</v>
      </c>
      <c r="D49" s="53">
        <f>C49</f>
        <v>0</v>
      </c>
      <c r="E49" s="67"/>
      <c r="F49" s="66">
        <f t="shared" ref="F49" si="2">E49</f>
        <v>0</v>
      </c>
    </row>
    <row r="50" spans="1:6" ht="15" customHeight="1" x14ac:dyDescent="0.25">
      <c r="A50" s="52" t="s">
        <v>51</v>
      </c>
      <c r="B50" s="22"/>
      <c r="C50" s="23">
        <v>0.25</v>
      </c>
      <c r="D50" s="53">
        <f>B50*C50</f>
        <v>0</v>
      </c>
      <c r="E50" s="67"/>
      <c r="F50" s="66">
        <f>C50*E50</f>
        <v>0</v>
      </c>
    </row>
    <row r="51" spans="1:6" ht="15" customHeight="1" x14ac:dyDescent="0.25">
      <c r="A51" s="52" t="s">
        <v>52</v>
      </c>
      <c r="B51" s="22"/>
      <c r="C51" s="23">
        <v>0.5</v>
      </c>
      <c r="D51" s="53">
        <f>B51*C51</f>
        <v>0</v>
      </c>
      <c r="E51" s="67"/>
      <c r="F51" s="66">
        <f>C51*E51</f>
        <v>0</v>
      </c>
    </row>
    <row r="52" spans="1:6" ht="15" customHeight="1" x14ac:dyDescent="0.25">
      <c r="A52" s="52" t="s">
        <v>53</v>
      </c>
      <c r="B52" s="22"/>
      <c r="C52" s="23">
        <v>0.25</v>
      </c>
      <c r="D52" s="53">
        <f>B52*C52</f>
        <v>0</v>
      </c>
      <c r="E52" s="67"/>
      <c r="F52" s="66">
        <f>C52*E52</f>
        <v>0</v>
      </c>
    </row>
    <row r="53" spans="1:6" ht="15" customHeight="1" x14ac:dyDescent="0.25">
      <c r="A53" s="52" t="s">
        <v>54</v>
      </c>
      <c r="B53" s="22"/>
      <c r="C53" s="23">
        <v>0.125</v>
      </c>
      <c r="D53" s="53">
        <f>B53*C53</f>
        <v>0</v>
      </c>
      <c r="E53" s="67"/>
      <c r="F53" s="66">
        <f>C53*E53</f>
        <v>0</v>
      </c>
    </row>
    <row r="54" spans="1:6" ht="15" customHeight="1" thickBot="1" x14ac:dyDescent="0.3">
      <c r="A54" s="68" t="s">
        <v>55</v>
      </c>
      <c r="B54" s="59"/>
      <c r="C54" s="60">
        <f>B54</f>
        <v>0</v>
      </c>
      <c r="D54" s="61">
        <f>C54</f>
        <v>0</v>
      </c>
      <c r="E54" s="69"/>
      <c r="F54" s="70">
        <f>E54</f>
        <v>0</v>
      </c>
    </row>
    <row r="55" spans="1:6" ht="15" customHeight="1" thickBot="1" x14ac:dyDescent="0.3">
      <c r="A55" s="248" t="s">
        <v>41</v>
      </c>
      <c r="B55" s="249"/>
      <c r="C55" s="250"/>
      <c r="D55" s="256">
        <f>D56+D57</f>
        <v>0</v>
      </c>
      <c r="E55" s="274"/>
      <c r="F55" s="275">
        <f>F56+F57</f>
        <v>0</v>
      </c>
    </row>
    <row r="56" spans="1:6" ht="15" customHeight="1" x14ac:dyDescent="0.25">
      <c r="A56" s="48" t="s">
        <v>77</v>
      </c>
      <c r="B56" s="16"/>
      <c r="C56" s="17">
        <v>1</v>
      </c>
      <c r="D56" s="217">
        <f>B56*C56</f>
        <v>0</v>
      </c>
      <c r="E56" s="64"/>
      <c r="F56" s="277">
        <f>C56*E56</f>
        <v>0</v>
      </c>
    </row>
    <row r="57" spans="1:6" ht="15" customHeight="1" thickBot="1" x14ac:dyDescent="0.3">
      <c r="A57" s="58" t="s">
        <v>78</v>
      </c>
      <c r="B57" s="59"/>
      <c r="C57" s="60">
        <v>3</v>
      </c>
      <c r="D57" s="28">
        <f>B57*C57</f>
        <v>0</v>
      </c>
      <c r="E57" s="62"/>
      <c r="F57" s="63">
        <f>C57*E57</f>
        <v>0</v>
      </c>
    </row>
    <row r="58" spans="1:6" ht="15" customHeight="1" thickBot="1" x14ac:dyDescent="0.3">
      <c r="A58" s="248" t="s">
        <v>4</v>
      </c>
      <c r="B58" s="249"/>
      <c r="C58" s="250"/>
      <c r="D58" s="256">
        <f>D59</f>
        <v>0</v>
      </c>
      <c r="E58" s="274"/>
      <c r="F58" s="275">
        <f>F59</f>
        <v>0</v>
      </c>
    </row>
    <row r="59" spans="1:6" ht="15" customHeight="1" thickBot="1" x14ac:dyDescent="0.3">
      <c r="A59" s="71" t="s">
        <v>114</v>
      </c>
      <c r="B59" s="72"/>
      <c r="C59" s="73">
        <f>B59</f>
        <v>0</v>
      </c>
      <c r="D59" s="278">
        <f>C59</f>
        <v>0</v>
      </c>
      <c r="E59" s="74"/>
      <c r="F59" s="279">
        <f>E59</f>
        <v>0</v>
      </c>
    </row>
    <row r="60" spans="1:6" ht="15" customHeight="1" thickBot="1" x14ac:dyDescent="0.3">
      <c r="A60" s="248" t="s">
        <v>7</v>
      </c>
      <c r="B60" s="249"/>
      <c r="C60" s="250"/>
      <c r="D60" s="256">
        <f>D61+D62</f>
        <v>0</v>
      </c>
      <c r="E60" s="274"/>
      <c r="F60" s="275">
        <f>F61+F62</f>
        <v>0</v>
      </c>
    </row>
    <row r="61" spans="1:6" ht="15" customHeight="1" x14ac:dyDescent="0.25">
      <c r="A61" s="48" t="s">
        <v>115</v>
      </c>
      <c r="B61" s="16"/>
      <c r="C61" s="17">
        <v>1</v>
      </c>
      <c r="D61" s="217">
        <f>B61*C61</f>
        <v>0</v>
      </c>
      <c r="E61" s="64"/>
      <c r="F61" s="277">
        <f>C61*E61</f>
        <v>0</v>
      </c>
    </row>
    <row r="62" spans="1:6" ht="15" customHeight="1" thickBot="1" x14ac:dyDescent="0.3">
      <c r="A62" s="58" t="s">
        <v>116</v>
      </c>
      <c r="B62" s="59"/>
      <c r="C62" s="60">
        <v>2</v>
      </c>
      <c r="D62" s="75">
        <f>B62*C62</f>
        <v>0</v>
      </c>
      <c r="E62" s="62"/>
      <c r="F62" s="76">
        <f>C62*E62</f>
        <v>0</v>
      </c>
    </row>
    <row r="63" spans="1:6" ht="15" customHeight="1" thickBot="1" x14ac:dyDescent="0.3">
      <c r="A63" s="248" t="s">
        <v>113</v>
      </c>
      <c r="B63" s="249"/>
      <c r="C63" s="250"/>
      <c r="D63" s="256">
        <f>D64+D65</f>
        <v>0</v>
      </c>
      <c r="E63" s="274"/>
      <c r="F63" s="275">
        <f>F64+F65</f>
        <v>0</v>
      </c>
    </row>
    <row r="64" spans="1:6" ht="15" customHeight="1" x14ac:dyDescent="0.25">
      <c r="A64" s="77" t="s">
        <v>8</v>
      </c>
      <c r="B64" s="16"/>
      <c r="C64" s="17">
        <v>4</v>
      </c>
      <c r="D64" s="217">
        <f>B64*C64</f>
        <v>0</v>
      </c>
      <c r="E64" s="64"/>
      <c r="F64" s="277">
        <f>C64*E64</f>
        <v>0</v>
      </c>
    </row>
    <row r="65" spans="1:6" ht="15" customHeight="1" thickBot="1" x14ac:dyDescent="0.3">
      <c r="A65" s="78" t="s">
        <v>9</v>
      </c>
      <c r="B65" s="79"/>
      <c r="C65" s="80">
        <v>6</v>
      </c>
      <c r="D65" s="28">
        <f>B65*C65</f>
        <v>0</v>
      </c>
      <c r="E65" s="62"/>
      <c r="F65" s="63">
        <f>C65*E65</f>
        <v>0</v>
      </c>
    </row>
    <row r="66" spans="1:6" ht="15" customHeight="1" thickBot="1" x14ac:dyDescent="0.3">
      <c r="A66" s="81" t="s">
        <v>71</v>
      </c>
      <c r="B66" s="280"/>
      <c r="C66" s="281">
        <v>2</v>
      </c>
      <c r="D66" s="256">
        <f>B66*C66</f>
        <v>0</v>
      </c>
      <c r="E66" s="282"/>
      <c r="F66" s="283">
        <f>C66*E66</f>
        <v>0</v>
      </c>
    </row>
    <row r="67" spans="1:6" ht="15" customHeight="1" thickBot="1" x14ac:dyDescent="0.3">
      <c r="A67" s="284" t="s">
        <v>79</v>
      </c>
      <c r="B67" s="285"/>
      <c r="C67" s="285"/>
      <c r="D67" s="286"/>
      <c r="E67" s="82"/>
      <c r="F67" s="83"/>
    </row>
    <row r="68" spans="1:6" ht="15" customHeight="1" thickBot="1" x14ac:dyDescent="0.3">
      <c r="A68" s="248" t="s">
        <v>38</v>
      </c>
      <c r="B68" s="249"/>
      <c r="C68" s="249"/>
      <c r="D68" s="8">
        <f>D69+D70</f>
        <v>0</v>
      </c>
      <c r="E68" s="274"/>
      <c r="F68" s="275">
        <f>F69+F70</f>
        <v>0</v>
      </c>
    </row>
    <row r="69" spans="1:6" ht="15" customHeight="1" x14ac:dyDescent="0.25">
      <c r="A69" s="84" t="s">
        <v>111</v>
      </c>
      <c r="B69" s="85"/>
      <c r="C69" s="86">
        <v>2</v>
      </c>
      <c r="D69" s="87">
        <f>B69*C69</f>
        <v>0</v>
      </c>
      <c r="E69" s="88"/>
      <c r="F69" s="89">
        <f>C69*E69</f>
        <v>0</v>
      </c>
    </row>
    <row r="70" spans="1:6" ht="15" customHeight="1" thickBot="1" x14ac:dyDescent="0.3">
      <c r="A70" s="211" t="s">
        <v>120</v>
      </c>
      <c r="B70" s="212"/>
      <c r="C70" s="213">
        <v>0.5</v>
      </c>
      <c r="D70" s="90">
        <f>B70*C70</f>
        <v>0</v>
      </c>
      <c r="E70" s="91"/>
      <c r="F70" s="92">
        <f>C70*E70</f>
        <v>0</v>
      </c>
    </row>
    <row r="71" spans="1:6" ht="15" customHeight="1" thickBot="1" x14ac:dyDescent="0.3">
      <c r="A71" s="214" t="s">
        <v>3</v>
      </c>
      <c r="B71" s="215"/>
      <c r="C71" s="216"/>
      <c r="D71" s="256">
        <f>D72+D73+D74</f>
        <v>0</v>
      </c>
      <c r="E71" s="274"/>
      <c r="F71" s="275">
        <f>F72+F73+F74</f>
        <v>0</v>
      </c>
    </row>
    <row r="72" spans="1:6" ht="15" customHeight="1" x14ac:dyDescent="0.25">
      <c r="A72" s="287" t="s">
        <v>75</v>
      </c>
      <c r="B72" s="288"/>
      <c r="C72" s="289">
        <v>5</v>
      </c>
      <c r="D72" s="217">
        <f>B72*C72</f>
        <v>0</v>
      </c>
      <c r="E72" s="64"/>
      <c r="F72" s="93">
        <f>C72*E72</f>
        <v>0</v>
      </c>
    </row>
    <row r="73" spans="1:6" ht="15" customHeight="1" x14ac:dyDescent="0.25">
      <c r="A73" s="52" t="s">
        <v>56</v>
      </c>
      <c r="B73" s="22"/>
      <c r="C73" s="23">
        <v>2</v>
      </c>
      <c r="D73" s="24">
        <f>B73*C73</f>
        <v>0</v>
      </c>
      <c r="E73" s="56"/>
      <c r="F73" s="57">
        <f t="shared" ref="F73:F74" si="3">C73*E73</f>
        <v>0</v>
      </c>
    </row>
    <row r="74" spans="1:6" ht="15" customHeight="1" thickBot="1" x14ac:dyDescent="0.3">
      <c r="A74" s="94" t="s">
        <v>112</v>
      </c>
      <c r="B74" s="79"/>
      <c r="C74" s="80">
        <v>0.2</v>
      </c>
      <c r="D74" s="28">
        <f>B74*C74</f>
        <v>0</v>
      </c>
      <c r="E74" s="62"/>
      <c r="F74" s="63">
        <f t="shared" si="3"/>
        <v>0</v>
      </c>
    </row>
    <row r="75" spans="1:6" ht="15" customHeight="1" thickBot="1" x14ac:dyDescent="0.3">
      <c r="A75" s="290" t="s">
        <v>39</v>
      </c>
      <c r="B75" s="291"/>
      <c r="C75" s="292"/>
      <c r="D75" s="256">
        <f>D76+D77</f>
        <v>0</v>
      </c>
      <c r="E75" s="274"/>
      <c r="F75" s="275">
        <f>F76+F77</f>
        <v>0</v>
      </c>
    </row>
    <row r="76" spans="1:6" ht="15" customHeight="1" x14ac:dyDescent="0.25">
      <c r="A76" s="287" t="s">
        <v>111</v>
      </c>
      <c r="B76" s="288"/>
      <c r="C76" s="289">
        <v>2</v>
      </c>
      <c r="D76" s="217">
        <f>B76*C76</f>
        <v>0</v>
      </c>
      <c r="E76" s="64"/>
      <c r="F76" s="277">
        <f>C76*E76</f>
        <v>0</v>
      </c>
    </row>
    <row r="77" spans="1:6" ht="15" customHeight="1" thickBot="1" x14ac:dyDescent="0.3">
      <c r="A77" s="94" t="s">
        <v>121</v>
      </c>
      <c r="B77" s="79"/>
      <c r="C77" s="80">
        <v>1</v>
      </c>
      <c r="D77" s="28">
        <f>B77*C77</f>
        <v>0</v>
      </c>
      <c r="E77" s="62"/>
      <c r="F77" s="63">
        <f>C77*E77</f>
        <v>0</v>
      </c>
    </row>
    <row r="78" spans="1:6" ht="15" customHeight="1" thickBot="1" x14ac:dyDescent="0.3">
      <c r="A78" s="290" t="s">
        <v>13</v>
      </c>
      <c r="B78" s="291"/>
      <c r="C78" s="293"/>
      <c r="D78" s="256">
        <f>D79+D80</f>
        <v>0</v>
      </c>
      <c r="E78" s="274"/>
      <c r="F78" s="275">
        <f>F79+F80</f>
        <v>0</v>
      </c>
    </row>
    <row r="79" spans="1:6" ht="15" customHeight="1" x14ac:dyDescent="0.25">
      <c r="A79" s="287" t="s">
        <v>110</v>
      </c>
      <c r="B79" s="288"/>
      <c r="C79" s="289">
        <v>1</v>
      </c>
      <c r="D79" s="217">
        <f>B79*C79</f>
        <v>0</v>
      </c>
      <c r="E79" s="64"/>
      <c r="F79" s="277">
        <f>C79*E79</f>
        <v>0</v>
      </c>
    </row>
    <row r="80" spans="1:6" ht="15" customHeight="1" thickBot="1" x14ac:dyDescent="0.3">
      <c r="A80" s="94" t="s">
        <v>76</v>
      </c>
      <c r="B80" s="79"/>
      <c r="C80" s="80">
        <v>0.5</v>
      </c>
      <c r="D80" s="28">
        <f>B80*C80</f>
        <v>0</v>
      </c>
      <c r="E80" s="62"/>
      <c r="F80" s="63">
        <f>C80*E80</f>
        <v>0</v>
      </c>
    </row>
    <row r="81" spans="1:6" s="6" customFormat="1" ht="15" customHeight="1" thickBot="1" x14ac:dyDescent="0.3">
      <c r="A81" s="290" t="s">
        <v>40</v>
      </c>
      <c r="B81" s="291"/>
      <c r="C81" s="294"/>
      <c r="D81" s="256">
        <f>D82</f>
        <v>0</v>
      </c>
      <c r="E81" s="295"/>
      <c r="F81" s="296">
        <f>F82</f>
        <v>0</v>
      </c>
    </row>
    <row r="82" spans="1:6" s="6" customFormat="1" ht="15" customHeight="1" thickBot="1" x14ac:dyDescent="0.3">
      <c r="A82" s="239" t="s">
        <v>57</v>
      </c>
      <c r="B82" s="297"/>
      <c r="C82" s="298">
        <v>5</v>
      </c>
      <c r="D82" s="28">
        <f>B82*C82</f>
        <v>0</v>
      </c>
      <c r="E82" s="74"/>
      <c r="F82" s="299">
        <f>C82*E82</f>
        <v>0</v>
      </c>
    </row>
    <row r="83" spans="1:6" s="6" customFormat="1" ht="15" customHeight="1" thickBot="1" x14ac:dyDescent="0.3">
      <c r="A83" s="290" t="s">
        <v>109</v>
      </c>
      <c r="B83" s="291"/>
      <c r="C83" s="291"/>
      <c r="D83" s="256">
        <f>D84+D85</f>
        <v>0</v>
      </c>
      <c r="E83" s="274"/>
      <c r="F83" s="275">
        <f>F84+F85</f>
        <v>0</v>
      </c>
    </row>
    <row r="84" spans="1:6" s="6" customFormat="1" ht="15" customHeight="1" x14ac:dyDescent="0.25">
      <c r="A84" s="287" t="s">
        <v>11</v>
      </c>
      <c r="B84" s="300"/>
      <c r="C84" s="301">
        <v>0.25</v>
      </c>
      <c r="D84" s="217">
        <f>B84*C84</f>
        <v>0</v>
      </c>
      <c r="E84" s="95"/>
      <c r="F84" s="277">
        <f>C84*E84</f>
        <v>0</v>
      </c>
    </row>
    <row r="85" spans="1:6" s="3" customFormat="1" ht="15" customHeight="1" thickBot="1" x14ac:dyDescent="0.3">
      <c r="A85" s="58" t="s">
        <v>10</v>
      </c>
      <c r="B85" s="96"/>
      <c r="C85" s="97">
        <v>0.5</v>
      </c>
      <c r="D85" s="28">
        <f>B85*C85</f>
        <v>0</v>
      </c>
      <c r="E85" s="98"/>
      <c r="F85" s="63">
        <f>C85*E85</f>
        <v>0</v>
      </c>
    </row>
    <row r="86" spans="1:6" ht="15" customHeight="1" thickBot="1" x14ac:dyDescent="0.3">
      <c r="A86" s="302" t="s">
        <v>26</v>
      </c>
      <c r="B86" s="303"/>
      <c r="C86" s="303"/>
      <c r="D86" s="256">
        <f>D87+D88</f>
        <v>0</v>
      </c>
      <c r="E86" s="274"/>
      <c r="F86" s="275">
        <f>F87+F88</f>
        <v>0</v>
      </c>
    </row>
    <row r="87" spans="1:6" ht="15" customHeight="1" x14ac:dyDescent="0.25">
      <c r="A87" s="48" t="s">
        <v>58</v>
      </c>
      <c r="B87" s="16"/>
      <c r="C87" s="139">
        <v>0.5</v>
      </c>
      <c r="D87" s="217">
        <f>B87*C87</f>
        <v>0</v>
      </c>
      <c r="E87" s="64"/>
      <c r="F87" s="277">
        <f>C87*E87</f>
        <v>0</v>
      </c>
    </row>
    <row r="88" spans="1:6" ht="15" customHeight="1" thickBot="1" x14ac:dyDescent="0.3">
      <c r="A88" s="58" t="s">
        <v>59</v>
      </c>
      <c r="B88" s="59"/>
      <c r="C88" s="140">
        <v>0.25</v>
      </c>
      <c r="D88" s="28">
        <f>B88*C88</f>
        <v>0</v>
      </c>
      <c r="E88" s="62"/>
      <c r="F88" s="63">
        <f>C88*E88</f>
        <v>0</v>
      </c>
    </row>
    <row r="89" spans="1:6" s="3" customFormat="1" ht="15" customHeight="1" thickTop="1" thickBot="1" x14ac:dyDescent="0.3">
      <c r="A89" s="162"/>
      <c r="B89" s="163"/>
      <c r="C89" s="163"/>
      <c r="D89" s="163"/>
      <c r="E89" s="163"/>
      <c r="F89" s="164"/>
    </row>
    <row r="90" spans="1:6" ht="15" customHeight="1" thickBot="1" x14ac:dyDescent="0.3">
      <c r="A90" s="271" t="s">
        <v>2</v>
      </c>
      <c r="B90" s="271"/>
      <c r="C90" s="271"/>
      <c r="D90" s="271">
        <f>D38+D44+D47+D55+D58+D60+D63+D66+D68+D71+D75+D78+D81+D83+D86</f>
        <v>0</v>
      </c>
      <c r="E90" s="304"/>
      <c r="F90" s="305">
        <f>F38+F44+F47+F55+F58+F60+F63+F66+F68+F71+F75+F78+F81+F83+F86</f>
        <v>0</v>
      </c>
    </row>
    <row r="91" spans="1:6" ht="15" customHeight="1" thickBot="1" x14ac:dyDescent="0.3">
      <c r="A91" s="99"/>
      <c r="B91" s="100"/>
      <c r="C91" s="100"/>
      <c r="D91" s="100"/>
      <c r="E91" s="100"/>
      <c r="F91" s="101"/>
    </row>
    <row r="92" spans="1:6" ht="15" customHeight="1" thickBot="1" x14ac:dyDescent="0.3">
      <c r="A92" s="230" t="s">
        <v>18</v>
      </c>
      <c r="B92" s="231"/>
      <c r="C92" s="231"/>
      <c r="D92" s="232"/>
      <c r="E92" s="230"/>
      <c r="F92" s="273"/>
    </row>
    <row r="93" spans="1:6" ht="15" customHeight="1" thickBot="1" x14ac:dyDescent="0.3">
      <c r="A93" s="306" t="s">
        <v>117</v>
      </c>
      <c r="B93" s="307"/>
      <c r="C93" s="308">
        <v>1</v>
      </c>
      <c r="D93" s="8">
        <f>B93*C93</f>
        <v>0</v>
      </c>
      <c r="E93" s="138"/>
      <c r="F93" s="102">
        <f t="shared" ref="F93:F101" si="4">C93*E93</f>
        <v>0</v>
      </c>
    </row>
    <row r="94" spans="1:6" ht="15" customHeight="1" thickBot="1" x14ac:dyDescent="0.3">
      <c r="A94" s="103" t="s">
        <v>118</v>
      </c>
      <c r="B94" s="104"/>
      <c r="C94" s="105">
        <v>2</v>
      </c>
      <c r="D94" s="256">
        <f t="shared" ref="D94:D101" si="5">B94*C94</f>
        <v>0</v>
      </c>
      <c r="E94" s="309"/>
      <c r="F94" s="310">
        <f t="shared" si="4"/>
        <v>0</v>
      </c>
    </row>
    <row r="95" spans="1:6" ht="15" customHeight="1" thickBot="1" x14ac:dyDescent="0.3">
      <c r="A95" s="106" t="s">
        <v>108</v>
      </c>
      <c r="B95" s="104"/>
      <c r="C95" s="105">
        <v>4</v>
      </c>
      <c r="D95" s="256">
        <f t="shared" si="5"/>
        <v>0</v>
      </c>
      <c r="E95" s="309"/>
      <c r="F95" s="310">
        <f t="shared" si="4"/>
        <v>0</v>
      </c>
    </row>
    <row r="96" spans="1:6" ht="15" customHeight="1" thickBot="1" x14ac:dyDescent="0.3">
      <c r="A96" s="107" t="s">
        <v>107</v>
      </c>
      <c r="B96" s="104"/>
      <c r="C96" s="105">
        <v>6</v>
      </c>
      <c r="D96" s="256">
        <f t="shared" si="5"/>
        <v>0</v>
      </c>
      <c r="E96" s="309"/>
      <c r="F96" s="310">
        <f t="shared" si="4"/>
        <v>0</v>
      </c>
    </row>
    <row r="97" spans="1:12" ht="15" customHeight="1" thickBot="1" x14ac:dyDescent="0.3">
      <c r="A97" s="107" t="s">
        <v>106</v>
      </c>
      <c r="B97" s="104"/>
      <c r="C97" s="105">
        <v>7</v>
      </c>
      <c r="D97" s="256">
        <f t="shared" si="5"/>
        <v>0</v>
      </c>
      <c r="E97" s="309"/>
      <c r="F97" s="310">
        <f t="shared" si="4"/>
        <v>0</v>
      </c>
    </row>
    <row r="98" spans="1:12" ht="15" customHeight="1" thickBot="1" x14ac:dyDescent="0.3">
      <c r="A98" s="107" t="s">
        <v>105</v>
      </c>
      <c r="B98" s="104"/>
      <c r="C98" s="105">
        <v>8</v>
      </c>
      <c r="D98" s="256">
        <f t="shared" si="5"/>
        <v>0</v>
      </c>
      <c r="E98" s="309"/>
      <c r="F98" s="310">
        <f t="shared" si="4"/>
        <v>0</v>
      </c>
    </row>
    <row r="99" spans="1:12" ht="15" customHeight="1" thickBot="1" x14ac:dyDescent="0.3">
      <c r="A99" s="107" t="s">
        <v>94</v>
      </c>
      <c r="B99" s="104"/>
      <c r="C99" s="105">
        <v>2</v>
      </c>
      <c r="D99" s="256">
        <f t="shared" si="5"/>
        <v>0</v>
      </c>
      <c r="E99" s="309"/>
      <c r="F99" s="310">
        <f t="shared" si="4"/>
        <v>0</v>
      </c>
    </row>
    <row r="100" spans="1:12" ht="15" customHeight="1" thickBot="1" x14ac:dyDescent="0.3">
      <c r="A100" s="107" t="s">
        <v>104</v>
      </c>
      <c r="B100" s="104"/>
      <c r="C100" s="105">
        <v>3</v>
      </c>
      <c r="D100" s="256">
        <f t="shared" si="5"/>
        <v>0</v>
      </c>
      <c r="E100" s="309"/>
      <c r="F100" s="310">
        <f t="shared" si="4"/>
        <v>0</v>
      </c>
    </row>
    <row r="101" spans="1:12" ht="15" customHeight="1" thickBot="1" x14ac:dyDescent="0.3">
      <c r="A101" s="311" t="s">
        <v>100</v>
      </c>
      <c r="B101" s="312"/>
      <c r="C101" s="313">
        <v>4</v>
      </c>
      <c r="D101" s="256">
        <f t="shared" si="5"/>
        <v>0</v>
      </c>
      <c r="E101" s="108"/>
      <c r="F101" s="310">
        <f t="shared" si="4"/>
        <v>0</v>
      </c>
    </row>
    <row r="102" spans="1:12" ht="15" customHeight="1" thickBot="1" x14ac:dyDescent="0.3">
      <c r="A102" s="248" t="s">
        <v>15</v>
      </c>
      <c r="B102" s="249"/>
      <c r="C102" s="250"/>
      <c r="D102" s="256">
        <f>D103+D104+D105+D106+D107</f>
        <v>0</v>
      </c>
      <c r="E102" s="314"/>
      <c r="F102" s="296">
        <f>F103+F104+F105+F106+F107</f>
        <v>0</v>
      </c>
    </row>
    <row r="103" spans="1:12" ht="15" customHeight="1" x14ac:dyDescent="0.25">
      <c r="A103" s="48" t="s">
        <v>99</v>
      </c>
      <c r="B103" s="16"/>
      <c r="C103" s="17">
        <v>2</v>
      </c>
      <c r="D103" s="315">
        <f>IF((B103*C103)&gt;4,4,(B103*C103))</f>
        <v>0</v>
      </c>
      <c r="E103" s="50"/>
      <c r="F103" s="316">
        <f>IF((C103*E103)&gt;4,4,(C103*E103))</f>
        <v>0</v>
      </c>
      <c r="H103" s="130"/>
      <c r="I103" s="130"/>
      <c r="J103" s="130"/>
      <c r="K103" s="130"/>
      <c r="L103" s="130"/>
    </row>
    <row r="104" spans="1:12" ht="15" customHeight="1" x14ac:dyDescent="0.25">
      <c r="A104" s="52" t="s">
        <v>98</v>
      </c>
      <c r="B104" s="109"/>
      <c r="C104" s="23">
        <v>0.1</v>
      </c>
      <c r="D104" s="24">
        <f>IF((B104*C104)&gt;4,4,(B104*C104))</f>
        <v>0</v>
      </c>
      <c r="E104" s="54"/>
      <c r="F104" s="110">
        <f>IF((C104*E104)&gt;4,4,(C104*E104))</f>
        <v>0</v>
      </c>
      <c r="H104" s="130"/>
      <c r="I104" s="130"/>
      <c r="J104" s="130"/>
      <c r="K104" s="130"/>
      <c r="L104" s="130"/>
    </row>
    <row r="105" spans="1:12" ht="15" customHeight="1" x14ac:dyDescent="0.25">
      <c r="A105" s="52" t="s">
        <v>60</v>
      </c>
      <c r="B105" s="22"/>
      <c r="C105" s="23">
        <v>0.5</v>
      </c>
      <c r="D105" s="24">
        <f>IF((B105*C105)&gt;2,2,(B105*C105))</f>
        <v>0</v>
      </c>
      <c r="E105" s="54"/>
      <c r="F105" s="110">
        <f>IF((C105*E105)&gt;2,2,(C105*E105))</f>
        <v>0</v>
      </c>
      <c r="H105" s="131"/>
      <c r="I105" s="131"/>
      <c r="J105" s="131"/>
      <c r="K105" s="131"/>
      <c r="L105" s="130"/>
    </row>
    <row r="106" spans="1:12" s="3" customFormat="1" ht="15" customHeight="1" x14ac:dyDescent="0.25">
      <c r="A106" s="52" t="s">
        <v>97</v>
      </c>
      <c r="B106" s="111"/>
      <c r="C106" s="112">
        <v>0.5</v>
      </c>
      <c r="D106" s="113">
        <f>IF((B106*C106)&gt;3,3,(B106*C106))</f>
        <v>0</v>
      </c>
      <c r="E106" s="114"/>
      <c r="F106" s="115">
        <f>IF((C106*E106)&gt;3,3,(C106*E106))</f>
        <v>0</v>
      </c>
      <c r="H106" s="132"/>
      <c r="I106" s="132"/>
      <c r="J106" s="132"/>
      <c r="K106" s="132"/>
      <c r="L106" s="132"/>
    </row>
    <row r="107" spans="1:12" s="5" customFormat="1" ht="15" customHeight="1" thickBot="1" x14ac:dyDescent="0.3">
      <c r="A107" s="58" t="s">
        <v>96</v>
      </c>
      <c r="B107" s="116"/>
      <c r="C107" s="97">
        <v>0.4</v>
      </c>
      <c r="D107" s="117">
        <f>IF((B107*C107)&gt;3,3,(B107*C107))</f>
        <v>0</v>
      </c>
      <c r="E107" s="118"/>
      <c r="F107" s="119">
        <f>IF((C107*E107)&gt;3,3,(C107*E107))</f>
        <v>0</v>
      </c>
      <c r="H107" s="133"/>
      <c r="I107" s="133"/>
      <c r="J107" s="133"/>
      <c r="K107" s="133"/>
      <c r="L107" s="133"/>
    </row>
    <row r="108" spans="1:12" s="5" customFormat="1" ht="15" customHeight="1" thickTop="1" thickBot="1" x14ac:dyDescent="0.3">
      <c r="A108" s="184"/>
      <c r="B108" s="185"/>
      <c r="C108" s="185"/>
      <c r="D108" s="185"/>
      <c r="E108" s="185"/>
      <c r="F108" s="186"/>
      <c r="H108" s="133"/>
      <c r="I108" s="133"/>
      <c r="J108" s="133"/>
      <c r="K108" s="133"/>
      <c r="L108" s="133"/>
    </row>
    <row r="109" spans="1:12" ht="15" customHeight="1" thickBot="1" x14ac:dyDescent="0.3">
      <c r="A109" s="271" t="s">
        <v>2</v>
      </c>
      <c r="B109" s="271"/>
      <c r="C109" s="271"/>
      <c r="D109" s="317">
        <f>D93+D94+D95+D96+D97+D98+D99+D100+D101+D102</f>
        <v>0</v>
      </c>
      <c r="E109" s="318"/>
      <c r="F109" s="319">
        <f>F93+F94+F95+F96+F97+F98+F99+F100+F101+F102</f>
        <v>0</v>
      </c>
      <c r="H109" s="130"/>
      <c r="I109" s="130"/>
      <c r="J109" s="130"/>
      <c r="K109" s="130"/>
      <c r="L109" s="130"/>
    </row>
    <row r="110" spans="1:12" ht="15" customHeight="1" thickBot="1" x14ac:dyDescent="0.3">
      <c r="A110" s="176"/>
      <c r="B110" s="177"/>
      <c r="C110" s="177"/>
      <c r="D110" s="177"/>
      <c r="E110" s="177"/>
      <c r="F110" s="178"/>
      <c r="H110" s="130"/>
      <c r="I110" s="130"/>
      <c r="J110" s="130"/>
      <c r="K110" s="130"/>
      <c r="L110" s="130"/>
    </row>
    <row r="111" spans="1:12" ht="15" customHeight="1" thickBot="1" x14ac:dyDescent="0.3">
      <c r="A111" s="230" t="s">
        <v>19</v>
      </c>
      <c r="B111" s="231"/>
      <c r="C111" s="231"/>
      <c r="D111" s="232"/>
      <c r="E111" s="230"/>
      <c r="F111" s="273"/>
      <c r="H111" s="130"/>
      <c r="I111" s="130"/>
      <c r="J111" s="130"/>
      <c r="K111" s="130"/>
      <c r="L111" s="130"/>
    </row>
    <row r="112" spans="1:12" ht="15" customHeight="1" thickBot="1" x14ac:dyDescent="0.3">
      <c r="A112" s="48" t="s">
        <v>80</v>
      </c>
      <c r="B112" s="120"/>
      <c r="C112" s="121">
        <v>2</v>
      </c>
      <c r="D112" s="8">
        <f>B112*C112</f>
        <v>0</v>
      </c>
      <c r="E112" s="195"/>
      <c r="F112" s="196">
        <f>C112*E112</f>
        <v>0</v>
      </c>
    </row>
    <row r="113" spans="1:16" ht="15" customHeight="1" thickBot="1" x14ac:dyDescent="0.3">
      <c r="A113" s="52" t="s">
        <v>81</v>
      </c>
      <c r="B113" s="122"/>
      <c r="C113" s="123">
        <v>0.5</v>
      </c>
      <c r="D113" s="256">
        <f>IF((B113*C113)&gt;2,2,(B113*C113))</f>
        <v>0</v>
      </c>
      <c r="E113" s="197"/>
      <c r="F113" s="320">
        <f>IF((C113*E113)&gt;2,2,(C113*E113))</f>
        <v>0</v>
      </c>
    </row>
    <row r="114" spans="1:16" ht="15" customHeight="1" thickBot="1" x14ac:dyDescent="0.3">
      <c r="A114" s="52" t="s">
        <v>119</v>
      </c>
      <c r="B114" s="124"/>
      <c r="C114" s="123">
        <v>5</v>
      </c>
      <c r="D114" s="256">
        <f>(B114*C114)/4</f>
        <v>0</v>
      </c>
      <c r="E114" s="197"/>
      <c r="F114" s="320">
        <f>(C114*E114)/4</f>
        <v>0</v>
      </c>
    </row>
    <row r="115" spans="1:16" ht="15" customHeight="1" thickBot="1" x14ac:dyDescent="0.3">
      <c r="A115" s="52" t="s">
        <v>103</v>
      </c>
      <c r="B115" s="124"/>
      <c r="C115" s="123">
        <v>4</v>
      </c>
      <c r="D115" s="256">
        <f t="shared" ref="D115:D117" si="6">(B115*C115)/4</f>
        <v>0</v>
      </c>
      <c r="E115" s="197"/>
      <c r="F115" s="320">
        <f>(C115*E115)/4</f>
        <v>0</v>
      </c>
    </row>
    <row r="116" spans="1:16" ht="15" customHeight="1" thickBot="1" x14ac:dyDescent="0.3">
      <c r="A116" s="52" t="s">
        <v>102</v>
      </c>
      <c r="B116" s="124"/>
      <c r="C116" s="123">
        <v>3</v>
      </c>
      <c r="D116" s="256">
        <f t="shared" si="6"/>
        <v>0</v>
      </c>
      <c r="E116" s="197"/>
      <c r="F116" s="320">
        <f>(C116*E116)/4</f>
        <v>0</v>
      </c>
    </row>
    <row r="117" spans="1:16" ht="15" customHeight="1" thickBot="1" x14ac:dyDescent="0.3">
      <c r="A117" s="52" t="s">
        <v>101</v>
      </c>
      <c r="B117" s="124"/>
      <c r="C117" s="123">
        <v>2</v>
      </c>
      <c r="D117" s="256">
        <f t="shared" si="6"/>
        <v>0</v>
      </c>
      <c r="E117" s="197"/>
      <c r="F117" s="320">
        <f>(C117*E117)/4</f>
        <v>0</v>
      </c>
    </row>
    <row r="118" spans="1:16" ht="15" customHeight="1" thickBot="1" x14ac:dyDescent="0.3">
      <c r="A118" s="58" t="s">
        <v>95</v>
      </c>
      <c r="B118" s="125"/>
      <c r="C118" s="126">
        <v>1</v>
      </c>
      <c r="D118" s="256">
        <f>(B118*C118)/4</f>
        <v>0</v>
      </c>
      <c r="E118" s="198"/>
      <c r="F118" s="199">
        <f>(C118*E118)/4</f>
        <v>0</v>
      </c>
    </row>
    <row r="119" spans="1:16" ht="15" customHeight="1" thickTop="1" thickBot="1" x14ac:dyDescent="0.3">
      <c r="A119" s="169"/>
      <c r="B119" s="170"/>
      <c r="C119" s="170"/>
      <c r="D119" s="170"/>
      <c r="E119" s="170"/>
      <c r="F119" s="171"/>
    </row>
    <row r="120" spans="1:16" ht="15" customHeight="1" thickBot="1" x14ac:dyDescent="0.3">
      <c r="A120" s="271" t="s">
        <v>2</v>
      </c>
      <c r="B120" s="271"/>
      <c r="C120" s="271"/>
      <c r="D120" s="317">
        <f>SUM(D112:D118)</f>
        <v>0</v>
      </c>
      <c r="E120" s="318"/>
      <c r="F120" s="319">
        <f>SUM(F112:F118)</f>
        <v>0</v>
      </c>
    </row>
    <row r="121" spans="1:16" ht="15" customHeight="1" thickBot="1" x14ac:dyDescent="0.3">
      <c r="A121" s="165"/>
      <c r="B121" s="166"/>
      <c r="C121" s="166"/>
      <c r="D121" s="166"/>
      <c r="E121" s="167"/>
      <c r="F121" s="168"/>
    </row>
    <row r="122" spans="1:16" ht="15" customHeight="1" thickTop="1" thickBot="1" x14ac:dyDescent="0.3">
      <c r="A122" s="181" t="s">
        <v>5</v>
      </c>
      <c r="B122" s="182"/>
      <c r="C122" s="183"/>
      <c r="D122" s="134">
        <f>D35+D90+D109+D120</f>
        <v>0</v>
      </c>
      <c r="E122" s="135"/>
      <c r="F122" s="136">
        <f>F35+F90+F109+F120</f>
        <v>0</v>
      </c>
    </row>
    <row r="123" spans="1:16" ht="15" customHeight="1" thickBot="1" x14ac:dyDescent="0.3">
      <c r="A123" s="127"/>
      <c r="B123" s="128"/>
      <c r="C123" s="128"/>
      <c r="D123" s="128"/>
      <c r="E123" s="128"/>
      <c r="F123" s="129"/>
    </row>
    <row r="124" spans="1:16" ht="15" customHeight="1" thickBot="1" x14ac:dyDescent="0.3">
      <c r="A124" s="321" t="s">
        <v>64</v>
      </c>
      <c r="B124" s="322"/>
      <c r="C124" s="322"/>
      <c r="D124" s="322"/>
      <c r="E124" s="322"/>
      <c r="F124" s="323"/>
    </row>
    <row r="125" spans="1:16" ht="15" customHeight="1" thickBot="1" x14ac:dyDescent="0.3">
      <c r="A125" s="324" t="s">
        <v>82</v>
      </c>
      <c r="B125" s="325"/>
      <c r="C125" s="326"/>
      <c r="D125" s="327"/>
      <c r="E125" s="328"/>
      <c r="F125" s="329"/>
      <c r="I125" s="7"/>
      <c r="J125" s="7"/>
      <c r="K125" s="7"/>
      <c r="L125" s="7"/>
      <c r="M125" s="7"/>
      <c r="N125" s="7"/>
      <c r="O125" s="7"/>
      <c r="P125" s="7"/>
    </row>
    <row r="126" spans="1:16" ht="15" customHeight="1" thickBot="1" x14ac:dyDescent="0.3">
      <c r="A126" s="324" t="s">
        <v>83</v>
      </c>
      <c r="B126" s="325"/>
      <c r="C126" s="326"/>
      <c r="D126" s="327"/>
      <c r="E126" s="328"/>
      <c r="F126" s="329"/>
      <c r="I126" s="7"/>
      <c r="J126" s="7"/>
      <c r="K126" s="7"/>
      <c r="L126" s="7"/>
      <c r="M126" s="7"/>
      <c r="N126" s="7"/>
      <c r="O126" s="7"/>
      <c r="P126" s="7"/>
    </row>
    <row r="127" spans="1:16" ht="15" customHeight="1" thickBot="1" x14ac:dyDescent="0.3">
      <c r="A127" s="330" t="s">
        <v>84</v>
      </c>
      <c r="B127" s="150"/>
      <c r="C127" s="151"/>
      <c r="D127" s="152"/>
      <c r="E127" s="179"/>
      <c r="F127" s="180"/>
      <c r="I127" s="7"/>
      <c r="J127" s="7"/>
      <c r="K127" s="7"/>
      <c r="L127" s="7"/>
      <c r="M127" s="7"/>
      <c r="N127" s="7"/>
      <c r="O127" s="7"/>
      <c r="P127" s="7"/>
    </row>
    <row r="128" spans="1:16" ht="15" customHeight="1" thickBot="1" x14ac:dyDescent="0.3">
      <c r="A128" s="173" t="s">
        <v>62</v>
      </c>
      <c r="B128" s="174"/>
      <c r="C128" s="174"/>
      <c r="D128" s="174"/>
      <c r="E128" s="174"/>
      <c r="F128" s="175"/>
      <c r="I128" s="7"/>
      <c r="J128" s="7"/>
      <c r="K128" s="7"/>
      <c r="L128" s="7"/>
      <c r="M128" s="7"/>
      <c r="N128" s="7"/>
      <c r="O128" s="7"/>
      <c r="P128" s="7"/>
    </row>
    <row r="129" spans="1:16" ht="15" customHeight="1" thickTop="1" thickBot="1" x14ac:dyDescent="0.3">
      <c r="A129" s="156" t="s">
        <v>28</v>
      </c>
      <c r="B129" s="157"/>
      <c r="C129" s="157"/>
      <c r="D129" s="157"/>
      <c r="E129" s="157"/>
      <c r="F129" s="158"/>
      <c r="I129" s="7"/>
      <c r="J129" s="7"/>
      <c r="K129" s="7"/>
      <c r="L129" s="7"/>
      <c r="M129" s="7"/>
      <c r="N129" s="7"/>
      <c r="O129" s="7"/>
      <c r="P129" s="7"/>
    </row>
    <row r="130" spans="1:16" ht="15.75" thickBot="1" x14ac:dyDescent="0.3">
      <c r="A130" s="153" t="s">
        <v>21</v>
      </c>
      <c r="B130" s="285"/>
      <c r="C130" s="285"/>
      <c r="D130" s="285"/>
      <c r="E130" s="285"/>
      <c r="F130" s="286"/>
      <c r="I130" s="7"/>
      <c r="J130" s="7"/>
      <c r="K130" s="7"/>
      <c r="L130" s="7"/>
      <c r="M130" s="7"/>
      <c r="N130" s="7"/>
      <c r="O130" s="7"/>
      <c r="P130" s="7"/>
    </row>
    <row r="131" spans="1:16" ht="159.94999999999999" customHeight="1" thickBot="1" x14ac:dyDescent="0.3">
      <c r="A131" s="149"/>
      <c r="B131" s="331"/>
      <c r="C131" s="331"/>
      <c r="D131" s="332"/>
      <c r="E131" s="148"/>
      <c r="F131" s="333"/>
      <c r="I131" s="7"/>
      <c r="J131" s="141"/>
      <c r="K131" s="141"/>
      <c r="L131" s="141"/>
      <c r="M131" s="141"/>
      <c r="N131" s="141"/>
      <c r="O131" s="141"/>
      <c r="P131" s="7"/>
    </row>
    <row r="132" spans="1:16" x14ac:dyDescent="0.25">
      <c r="I132" s="7"/>
      <c r="J132" s="7"/>
      <c r="K132" s="7"/>
      <c r="L132" s="7"/>
      <c r="M132" s="7"/>
      <c r="N132" s="7"/>
      <c r="O132" s="7"/>
      <c r="P132" s="7"/>
    </row>
    <row r="133" spans="1:16" x14ac:dyDescent="0.25">
      <c r="I133" s="7"/>
      <c r="J133" s="7"/>
      <c r="K133" s="7"/>
      <c r="L133" s="7"/>
      <c r="M133" s="7"/>
      <c r="N133" s="7"/>
      <c r="O133" s="7"/>
      <c r="P133" s="7"/>
    </row>
  </sheetData>
  <sheetProtection algorithmName="SHA-512" hashValue="Fr/n2jD0xZ7LbpVq4Engk+Uf8zUmMHdDLgmXtQLbYITXqdsS4t0yygxLrtzx23E6G+GJh9D473IZyUAwKsYIPA==" saltValue="TQS8iTwjBGszQfMa2G/LeA==" spinCount="100000" sheet="1" objects="1" scenarios="1"/>
  <mergeCells count="59">
    <mergeCell ref="A128:F128"/>
    <mergeCell ref="C5:D5"/>
    <mergeCell ref="B6:D6"/>
    <mergeCell ref="C7:D7"/>
    <mergeCell ref="C8:D8"/>
    <mergeCell ref="A26:C26"/>
    <mergeCell ref="A29:C29"/>
    <mergeCell ref="A32:C32"/>
    <mergeCell ref="A110:F110"/>
    <mergeCell ref="A124:F124"/>
    <mergeCell ref="A67:D67"/>
    <mergeCell ref="E127:F127"/>
    <mergeCell ref="A122:C122"/>
    <mergeCell ref="A86:C86"/>
    <mergeCell ref="E125:F125"/>
    <mergeCell ref="A108:F108"/>
    <mergeCell ref="A111:D111"/>
    <mergeCell ref="E111:F111"/>
    <mergeCell ref="E2:F2"/>
    <mergeCell ref="E3:F3"/>
    <mergeCell ref="A102:C102"/>
    <mergeCell ref="A19:C19"/>
    <mergeCell ref="A2:D2"/>
    <mergeCell ref="A3:D3"/>
    <mergeCell ref="B4:D4"/>
    <mergeCell ref="A10:D10"/>
    <mergeCell ref="E10:F10"/>
    <mergeCell ref="A130:F130"/>
    <mergeCell ref="A36:F36"/>
    <mergeCell ref="A129:F129"/>
    <mergeCell ref="A63:C63"/>
    <mergeCell ref="A60:C60"/>
    <mergeCell ref="A41:F41"/>
    <mergeCell ref="B126:D126"/>
    <mergeCell ref="A89:F89"/>
    <mergeCell ref="A83:C83"/>
    <mergeCell ref="A37:D37"/>
    <mergeCell ref="E37:F37"/>
    <mergeCell ref="A92:D92"/>
    <mergeCell ref="E92:F92"/>
    <mergeCell ref="A68:C68"/>
    <mergeCell ref="A121:F121"/>
    <mergeCell ref="A119:F119"/>
    <mergeCell ref="J131:O131"/>
    <mergeCell ref="A34:F34"/>
    <mergeCell ref="E126:F126"/>
    <mergeCell ref="A75:C75"/>
    <mergeCell ref="A78:C78"/>
    <mergeCell ref="A38:C38"/>
    <mergeCell ref="A44:C44"/>
    <mergeCell ref="A47:C47"/>
    <mergeCell ref="A55:C55"/>
    <mergeCell ref="A58:C58"/>
    <mergeCell ref="A81:C81"/>
    <mergeCell ref="E131:F131"/>
    <mergeCell ref="A131:D131"/>
    <mergeCell ref="B127:D127"/>
    <mergeCell ref="B125:D125"/>
    <mergeCell ref="A71:C71"/>
  </mergeCells>
  <printOptions horizontalCentered="1"/>
  <pageMargins left="0.15748031496062992" right="0.15748031496062992" top="0.39370078740157483" bottom="0.35433070866141736" header="0.11811023622047245" footer="0.11811023622047245"/>
  <pageSetup paperSize="9" scale="65" fitToHeight="0" orientation="portrait" r:id="rId1"/>
  <headerFooter>
    <oddFooter>&amp;L&amp;A&amp;RPàgina &amp;P d' &amp;N</oddFooter>
  </headerFooter>
  <rowBreaks count="1" manualBreakCount="1">
    <brk id="70" max="5" man="1"/>
  </rowBreaks>
  <ignoredErrors>
    <ignoredError sqref="D19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BAREM FACULTATIU_VA</vt:lpstr>
      <vt:lpstr>'BAREM FACULTATIU_VA'!Àrea_d'impressió</vt:lpstr>
      <vt:lpstr>'BAREM FACULTATIU_VA'!Títols_per_imprimir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Gonzalvo Maillo</dc:creator>
  <cp:lastModifiedBy>Noelia Pitarque Medinas</cp:lastModifiedBy>
  <cp:lastPrinted>2025-04-23T10:05:08Z</cp:lastPrinted>
  <dcterms:created xsi:type="dcterms:W3CDTF">2017-01-12T09:20:12Z</dcterms:created>
  <dcterms:modified xsi:type="dcterms:W3CDTF">2025-04-23T10:48:52Z</dcterms:modified>
</cp:coreProperties>
</file>